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71FC735B-9E14-45E7-8C7B-0F3CF6616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wise" sheetId="5" r:id="rId1"/>
    <sheet name="Sheet1" sheetId="7" r:id="rId2"/>
    <sheet name="Acp Tar Ach Com with Previous" sheetId="6" state="hidden" r:id="rId3"/>
  </sheets>
  <definedNames>
    <definedName name="_xlnm._FilterDatabase" localSheetId="1" hidden="1">Sheet1!$A$6:$T$6</definedName>
    <definedName name="_xlnm.Print_Area" localSheetId="0">Bankwise!$A$1:$T$53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6" l="1"/>
  <c r="G55" i="6"/>
  <c r="F55" i="6"/>
  <c r="I54" i="6"/>
  <c r="G54" i="6"/>
  <c r="H54" i="6" s="1"/>
  <c r="F54" i="6"/>
  <c r="D54" i="6"/>
  <c r="E54" i="6" s="1"/>
  <c r="C54" i="6"/>
  <c r="C55" i="6" s="1"/>
  <c r="G53" i="6"/>
  <c r="J53" i="6" s="1"/>
  <c r="F53" i="6"/>
  <c r="I53" i="6" s="1"/>
  <c r="E53" i="6"/>
  <c r="B53" i="6"/>
  <c r="G52" i="6"/>
  <c r="H52" i="6" s="1"/>
  <c r="F52" i="6"/>
  <c r="I52" i="6" s="1"/>
  <c r="E52" i="6"/>
  <c r="B52" i="6"/>
  <c r="H51" i="6"/>
  <c r="G51" i="6"/>
  <c r="J51" i="6" s="1"/>
  <c r="F51" i="6"/>
  <c r="I51" i="6" s="1"/>
  <c r="E51" i="6"/>
  <c r="B51" i="6"/>
  <c r="H49" i="6"/>
  <c r="G49" i="6"/>
  <c r="J49" i="6" s="1"/>
  <c r="F49" i="6"/>
  <c r="D49" i="6"/>
  <c r="C49" i="6"/>
  <c r="I49" i="6" s="1"/>
  <c r="J48" i="6"/>
  <c r="I48" i="6"/>
  <c r="H48" i="6"/>
  <c r="G48" i="6"/>
  <c r="F48" i="6"/>
  <c r="E48" i="6"/>
  <c r="E49" i="6" s="1"/>
  <c r="B48" i="6"/>
  <c r="G46" i="6"/>
  <c r="H46" i="6" s="1"/>
  <c r="F46" i="6"/>
  <c r="I46" i="6" s="1"/>
  <c r="E46" i="6"/>
  <c r="D46" i="6"/>
  <c r="J46" i="6" s="1"/>
  <c r="C46" i="6"/>
  <c r="H45" i="6"/>
  <c r="G45" i="6"/>
  <c r="J45" i="6" s="1"/>
  <c r="F45" i="6"/>
  <c r="I45" i="6" s="1"/>
  <c r="E45" i="6"/>
  <c r="B45" i="6"/>
  <c r="I44" i="6"/>
  <c r="H44" i="6"/>
  <c r="G44" i="6"/>
  <c r="J44" i="6" s="1"/>
  <c r="F44" i="6"/>
  <c r="E44" i="6"/>
  <c r="B44" i="6"/>
  <c r="J43" i="6"/>
  <c r="I43" i="6"/>
  <c r="H43" i="6"/>
  <c r="G43" i="6"/>
  <c r="F43" i="6"/>
  <c r="E43" i="6"/>
  <c r="B43" i="6"/>
  <c r="J42" i="6"/>
  <c r="I42" i="6"/>
  <c r="H42" i="6"/>
  <c r="G42" i="6"/>
  <c r="F42" i="6"/>
  <c r="E42" i="6"/>
  <c r="B42" i="6"/>
  <c r="J41" i="6"/>
  <c r="G41" i="6"/>
  <c r="H41" i="6" s="1"/>
  <c r="F41" i="6"/>
  <c r="I41" i="6" s="1"/>
  <c r="E41" i="6"/>
  <c r="B41" i="6"/>
  <c r="G40" i="6"/>
  <c r="H40" i="6" s="1"/>
  <c r="F40" i="6"/>
  <c r="I40" i="6" s="1"/>
  <c r="E40" i="6"/>
  <c r="B40" i="6"/>
  <c r="H39" i="6"/>
  <c r="G39" i="6"/>
  <c r="J39" i="6" s="1"/>
  <c r="F39" i="6"/>
  <c r="I39" i="6" s="1"/>
  <c r="E39" i="6"/>
  <c r="B39" i="6"/>
  <c r="I38" i="6"/>
  <c r="H38" i="6"/>
  <c r="G38" i="6"/>
  <c r="J38" i="6" s="1"/>
  <c r="F38" i="6"/>
  <c r="E38" i="6"/>
  <c r="B38" i="6"/>
  <c r="J37" i="6"/>
  <c r="I37" i="6"/>
  <c r="G37" i="6"/>
  <c r="H37" i="6" s="1"/>
  <c r="F37" i="6"/>
  <c r="E37" i="6"/>
  <c r="B37" i="6"/>
  <c r="J36" i="6"/>
  <c r="I36" i="6"/>
  <c r="G36" i="6"/>
  <c r="F36" i="6"/>
  <c r="H36" i="6" s="1"/>
  <c r="E36" i="6"/>
  <c r="B36" i="6"/>
  <c r="J35" i="6"/>
  <c r="G35" i="6"/>
  <c r="F35" i="6"/>
  <c r="H35" i="6" s="1"/>
  <c r="E35" i="6"/>
  <c r="B35" i="6"/>
  <c r="G33" i="6"/>
  <c r="J33" i="6" s="1"/>
  <c r="F33" i="6"/>
  <c r="I33" i="6" s="1"/>
  <c r="E33" i="6"/>
  <c r="B33" i="6"/>
  <c r="H32" i="6"/>
  <c r="G32" i="6"/>
  <c r="J32" i="6" s="1"/>
  <c r="F32" i="6"/>
  <c r="I32" i="6" s="1"/>
  <c r="E32" i="6"/>
  <c r="B32" i="6"/>
  <c r="I31" i="6"/>
  <c r="H31" i="6"/>
  <c r="G31" i="6"/>
  <c r="J31" i="6" s="1"/>
  <c r="F31" i="6"/>
  <c r="E31" i="6"/>
  <c r="B31" i="6"/>
  <c r="B30" i="6"/>
  <c r="J29" i="6"/>
  <c r="I29" i="6"/>
  <c r="H29" i="6"/>
  <c r="G29" i="6"/>
  <c r="F29" i="6"/>
  <c r="E29" i="6"/>
  <c r="B29" i="6"/>
  <c r="J28" i="6"/>
  <c r="G28" i="6"/>
  <c r="F28" i="6"/>
  <c r="H28" i="6" s="1"/>
  <c r="E28" i="6"/>
  <c r="B28" i="6"/>
  <c r="G27" i="6"/>
  <c r="J27" i="6" s="1"/>
  <c r="F27" i="6"/>
  <c r="I27" i="6" s="1"/>
  <c r="E27" i="6"/>
  <c r="B27" i="6"/>
  <c r="H26" i="6"/>
  <c r="G26" i="6"/>
  <c r="J26" i="6" s="1"/>
  <c r="F26" i="6"/>
  <c r="I26" i="6" s="1"/>
  <c r="E26" i="6"/>
  <c r="B26" i="6"/>
  <c r="I25" i="6"/>
  <c r="H25" i="6"/>
  <c r="G25" i="6"/>
  <c r="J25" i="6" s="1"/>
  <c r="F25" i="6"/>
  <c r="E25" i="6"/>
  <c r="B25" i="6"/>
  <c r="J24" i="6"/>
  <c r="I24" i="6"/>
  <c r="H24" i="6"/>
  <c r="G24" i="6"/>
  <c r="F24" i="6"/>
  <c r="E24" i="6"/>
  <c r="B24" i="6"/>
  <c r="J23" i="6"/>
  <c r="I23" i="6"/>
  <c r="H23" i="6"/>
  <c r="G23" i="6"/>
  <c r="F23" i="6"/>
  <c r="E23" i="6"/>
  <c r="B23" i="6"/>
  <c r="J22" i="6"/>
  <c r="G22" i="6"/>
  <c r="H22" i="6" s="1"/>
  <c r="F22" i="6"/>
  <c r="I22" i="6" s="1"/>
  <c r="E22" i="6"/>
  <c r="B22" i="6"/>
  <c r="G21" i="6"/>
  <c r="H21" i="6" s="1"/>
  <c r="F21" i="6"/>
  <c r="I21" i="6" s="1"/>
  <c r="E21" i="6"/>
  <c r="B21" i="6"/>
  <c r="H20" i="6"/>
  <c r="G20" i="6"/>
  <c r="J20" i="6" s="1"/>
  <c r="F20" i="6"/>
  <c r="I20" i="6" s="1"/>
  <c r="E20" i="6"/>
  <c r="B20" i="6"/>
  <c r="I19" i="6"/>
  <c r="H19" i="6"/>
  <c r="G19" i="6"/>
  <c r="J19" i="6" s="1"/>
  <c r="F19" i="6"/>
  <c r="E19" i="6"/>
  <c r="B19" i="6"/>
  <c r="J18" i="6"/>
  <c r="I18" i="6"/>
  <c r="G18" i="6"/>
  <c r="H18" i="6" s="1"/>
  <c r="F18" i="6"/>
  <c r="E18" i="6"/>
  <c r="B18" i="6"/>
  <c r="J17" i="6"/>
  <c r="I17" i="6"/>
  <c r="H17" i="6"/>
  <c r="G17" i="6"/>
  <c r="F17" i="6"/>
  <c r="E17" i="6"/>
  <c r="B17" i="6"/>
  <c r="J16" i="6"/>
  <c r="G16" i="6"/>
  <c r="F16" i="6"/>
  <c r="H16" i="6" s="1"/>
  <c r="E16" i="6"/>
  <c r="B16" i="6"/>
  <c r="G14" i="6"/>
  <c r="J14" i="6" s="1"/>
  <c r="F14" i="6"/>
  <c r="I14" i="6" s="1"/>
  <c r="E14" i="6"/>
  <c r="B14" i="6"/>
  <c r="H13" i="6"/>
  <c r="G13" i="6"/>
  <c r="J13" i="6" s="1"/>
  <c r="F13" i="6"/>
  <c r="I13" i="6" s="1"/>
  <c r="E13" i="6"/>
  <c r="B13" i="6"/>
  <c r="I12" i="6"/>
  <c r="H12" i="6"/>
  <c r="G12" i="6"/>
  <c r="J12" i="6" s="1"/>
  <c r="F12" i="6"/>
  <c r="E12" i="6"/>
  <c r="B12" i="6"/>
  <c r="J11" i="6"/>
  <c r="I11" i="6"/>
  <c r="H11" i="6"/>
  <c r="G11" i="6"/>
  <c r="F11" i="6"/>
  <c r="E11" i="6"/>
  <c r="B11" i="6"/>
  <c r="J10" i="6"/>
  <c r="I10" i="6"/>
  <c r="H10" i="6"/>
  <c r="G10" i="6"/>
  <c r="F10" i="6"/>
  <c r="E10" i="6"/>
  <c r="B10" i="6"/>
  <c r="J9" i="6"/>
  <c r="G9" i="6"/>
  <c r="H9" i="6" s="1"/>
  <c r="F9" i="6"/>
  <c r="I9" i="6" s="1"/>
  <c r="E9" i="6"/>
  <c r="B9" i="6"/>
  <c r="G8" i="6"/>
  <c r="H8" i="6" s="1"/>
  <c r="F8" i="6"/>
  <c r="I8" i="6" s="1"/>
  <c r="E8" i="6"/>
  <c r="B8" i="6"/>
  <c r="A3" i="6"/>
  <c r="T52" i="5"/>
  <c r="R52" i="5"/>
  <c r="Q52" i="5"/>
  <c r="O52" i="5"/>
  <c r="N52" i="5"/>
  <c r="L52" i="5"/>
  <c r="K52" i="5"/>
  <c r="I52" i="5"/>
  <c r="H52" i="5"/>
  <c r="F52" i="5"/>
  <c r="E52" i="5"/>
  <c r="C52" i="5"/>
  <c r="T51" i="5"/>
  <c r="Q51" i="5"/>
  <c r="N51" i="5"/>
  <c r="K51" i="5"/>
  <c r="H51" i="5"/>
  <c r="E51" i="5"/>
  <c r="T50" i="5"/>
  <c r="Q50" i="5"/>
  <c r="N50" i="5"/>
  <c r="K50" i="5"/>
  <c r="H50" i="5"/>
  <c r="E50" i="5"/>
  <c r="T49" i="5"/>
  <c r="Q49" i="5"/>
  <c r="N49" i="5"/>
  <c r="K49" i="5"/>
  <c r="H49" i="5"/>
  <c r="E49" i="5"/>
  <c r="T48" i="5"/>
  <c r="Q48" i="5"/>
  <c r="N48" i="5"/>
  <c r="K48" i="5"/>
  <c r="H48" i="5"/>
  <c r="E48" i="5"/>
  <c r="T47" i="5"/>
  <c r="Q47" i="5"/>
  <c r="N47" i="5"/>
  <c r="K47" i="5"/>
  <c r="H47" i="5"/>
  <c r="E47" i="5"/>
  <c r="T45" i="5"/>
  <c r="R45" i="5"/>
  <c r="Q45" i="5"/>
  <c r="O45" i="5"/>
  <c r="N45" i="5"/>
  <c r="L45" i="5"/>
  <c r="K45" i="5"/>
  <c r="I45" i="5"/>
  <c r="H45" i="5"/>
  <c r="F45" i="5"/>
  <c r="E45" i="5"/>
  <c r="C45" i="5"/>
  <c r="T44" i="5"/>
  <c r="Q44" i="5"/>
  <c r="N44" i="5"/>
  <c r="K44" i="5"/>
  <c r="H44" i="5"/>
  <c r="E44" i="5"/>
  <c r="T42" i="5"/>
  <c r="R42" i="5"/>
  <c r="Q42" i="5"/>
  <c r="O42" i="5"/>
  <c r="N42" i="5"/>
  <c r="L42" i="5"/>
  <c r="K42" i="5"/>
  <c r="I42" i="5"/>
  <c r="F42" i="5"/>
  <c r="E42" i="5"/>
  <c r="C42" i="5"/>
  <c r="T41" i="5"/>
  <c r="Q41" i="5"/>
  <c r="N41" i="5"/>
  <c r="K41" i="5"/>
  <c r="E41" i="5"/>
  <c r="L39" i="5"/>
  <c r="L53" i="5" s="1"/>
  <c r="T38" i="5"/>
  <c r="R38" i="5"/>
  <c r="Q38" i="5"/>
  <c r="O38" i="5"/>
  <c r="N38" i="5"/>
  <c r="L38" i="5"/>
  <c r="K38" i="5"/>
  <c r="I38" i="5"/>
  <c r="H38" i="5"/>
  <c r="F38" i="5"/>
  <c r="E38" i="5"/>
  <c r="C38" i="5"/>
  <c r="T37" i="5"/>
  <c r="Q37" i="5"/>
  <c r="N37" i="5"/>
  <c r="K37" i="5"/>
  <c r="H37" i="5"/>
  <c r="E37" i="5"/>
  <c r="T36" i="5"/>
  <c r="Q36" i="5"/>
  <c r="N36" i="5"/>
  <c r="K36" i="5"/>
  <c r="H36" i="5"/>
  <c r="E36" i="5"/>
  <c r="T35" i="5"/>
  <c r="Q35" i="5"/>
  <c r="N35" i="5"/>
  <c r="K35" i="5"/>
  <c r="H35" i="5"/>
  <c r="E35" i="5"/>
  <c r="T34" i="5"/>
  <c r="Q34" i="5"/>
  <c r="N34" i="5"/>
  <c r="K34" i="5"/>
  <c r="H34" i="5"/>
  <c r="E34" i="5"/>
  <c r="T33" i="5"/>
  <c r="Q33" i="5"/>
  <c r="N33" i="5"/>
  <c r="K33" i="5"/>
  <c r="H33" i="5"/>
  <c r="E33" i="5"/>
  <c r="T32" i="5"/>
  <c r="Q32" i="5"/>
  <c r="N32" i="5"/>
  <c r="K32" i="5"/>
  <c r="H32" i="5"/>
  <c r="E32" i="5"/>
  <c r="T31" i="5"/>
  <c r="Q31" i="5"/>
  <c r="N31" i="5"/>
  <c r="K31" i="5"/>
  <c r="H31" i="5"/>
  <c r="E31" i="5"/>
  <c r="T30" i="5"/>
  <c r="Q30" i="5"/>
  <c r="N30" i="5"/>
  <c r="K30" i="5"/>
  <c r="H30" i="5"/>
  <c r="E30" i="5"/>
  <c r="T29" i="5"/>
  <c r="Q29" i="5"/>
  <c r="N29" i="5"/>
  <c r="K29" i="5"/>
  <c r="H29" i="5"/>
  <c r="E29" i="5"/>
  <c r="T28" i="5"/>
  <c r="Q28" i="5"/>
  <c r="N28" i="5"/>
  <c r="K28" i="5"/>
  <c r="H28" i="5"/>
  <c r="E28" i="5"/>
  <c r="T27" i="5"/>
  <c r="Q27" i="5"/>
  <c r="N27" i="5"/>
  <c r="K27" i="5"/>
  <c r="H27" i="5"/>
  <c r="E27" i="5"/>
  <c r="T26" i="5"/>
  <c r="Q26" i="5"/>
  <c r="N26" i="5"/>
  <c r="K26" i="5"/>
  <c r="H26" i="5"/>
  <c r="E26" i="5"/>
  <c r="T25" i="5"/>
  <c r="Q25" i="5"/>
  <c r="N25" i="5"/>
  <c r="K25" i="5"/>
  <c r="H25" i="5"/>
  <c r="E25" i="5"/>
  <c r="T24" i="5"/>
  <c r="Q24" i="5"/>
  <c r="N24" i="5"/>
  <c r="K24" i="5"/>
  <c r="H24" i="5"/>
  <c r="E24" i="5"/>
  <c r="T23" i="5"/>
  <c r="Q23" i="5"/>
  <c r="N23" i="5"/>
  <c r="K23" i="5"/>
  <c r="H23" i="5"/>
  <c r="E23" i="5"/>
  <c r="T21" i="5"/>
  <c r="R21" i="5"/>
  <c r="R39" i="5" s="1"/>
  <c r="R53" i="5" s="1"/>
  <c r="O21" i="5"/>
  <c r="O39" i="5" s="1"/>
  <c r="O53" i="5" s="1"/>
  <c r="N21" i="5"/>
  <c r="L21" i="5"/>
  <c r="K21" i="5"/>
  <c r="I21" i="5"/>
  <c r="I39" i="5" s="1"/>
  <c r="I53" i="5" s="1"/>
  <c r="H21" i="5"/>
  <c r="F21" i="5"/>
  <c r="F39" i="5" s="1"/>
  <c r="F53" i="5" s="1"/>
  <c r="C21" i="5"/>
  <c r="C39" i="5" s="1"/>
  <c r="C53" i="5" s="1"/>
  <c r="T20" i="5"/>
  <c r="Q20" i="5"/>
  <c r="N20" i="5"/>
  <c r="K20" i="5"/>
  <c r="H20" i="5"/>
  <c r="E20" i="5"/>
  <c r="T19" i="5"/>
  <c r="Q19" i="5"/>
  <c r="N19" i="5"/>
  <c r="K19" i="5"/>
  <c r="H19" i="5"/>
  <c r="E19" i="5"/>
  <c r="T18" i="5"/>
  <c r="Q18" i="5"/>
  <c r="N18" i="5"/>
  <c r="K18" i="5"/>
  <c r="H18" i="5"/>
  <c r="E18" i="5"/>
  <c r="T17" i="5"/>
  <c r="Q17" i="5"/>
  <c r="N17" i="5"/>
  <c r="K17" i="5"/>
  <c r="H17" i="5"/>
  <c r="E17" i="5"/>
  <c r="T16" i="5"/>
  <c r="Q16" i="5"/>
  <c r="N16" i="5"/>
  <c r="K16" i="5"/>
  <c r="H16" i="5"/>
  <c r="E16" i="5"/>
  <c r="T14" i="5"/>
  <c r="Q14" i="5"/>
  <c r="N14" i="5"/>
  <c r="K14" i="5"/>
  <c r="H14" i="5"/>
  <c r="E14" i="5"/>
  <c r="T13" i="5"/>
  <c r="Q13" i="5"/>
  <c r="N13" i="5"/>
  <c r="K13" i="5"/>
  <c r="H13" i="5"/>
  <c r="E13" i="5"/>
  <c r="T12" i="5"/>
  <c r="Q12" i="5"/>
  <c r="N12" i="5"/>
  <c r="K12" i="5"/>
  <c r="H12" i="5"/>
  <c r="E12" i="5"/>
  <c r="T11" i="5"/>
  <c r="Q11" i="5"/>
  <c r="N11" i="5"/>
  <c r="K11" i="5"/>
  <c r="H11" i="5"/>
  <c r="E11" i="5"/>
  <c r="T10" i="5"/>
  <c r="Q10" i="5"/>
  <c r="N10" i="5"/>
  <c r="K10" i="5"/>
  <c r="H10" i="5"/>
  <c r="E10" i="5"/>
  <c r="T9" i="5"/>
  <c r="Q9" i="5"/>
  <c r="N9" i="5"/>
  <c r="K9" i="5"/>
  <c r="H9" i="5"/>
  <c r="E9" i="5"/>
  <c r="T8" i="5"/>
  <c r="Q8" i="5"/>
  <c r="N8" i="5"/>
  <c r="K8" i="5"/>
  <c r="H8" i="5"/>
  <c r="E8" i="5"/>
  <c r="E39" i="5" l="1"/>
  <c r="E53" i="5"/>
  <c r="Q39" i="5"/>
  <c r="Q53" i="5"/>
  <c r="I55" i="6"/>
  <c r="H39" i="5"/>
  <c r="J55" i="6"/>
  <c r="T39" i="5"/>
  <c r="J8" i="6"/>
  <c r="I16" i="6"/>
  <c r="J21" i="6"/>
  <c r="I28" i="6"/>
  <c r="I35" i="6"/>
  <c r="J40" i="6"/>
  <c r="J52" i="6"/>
  <c r="E21" i="5"/>
  <c r="Q21" i="5"/>
  <c r="J54" i="6"/>
  <c r="H14" i="6"/>
  <c r="H27" i="6"/>
  <c r="H33" i="6"/>
  <c r="T53" i="5"/>
  <c r="H53" i="6"/>
  <c r="D55" i="6"/>
  <c r="E55" i="6" s="1"/>
  <c r="H53" i="5"/>
  <c r="K53" i="5" l="1"/>
  <c r="K39" i="5"/>
  <c r="N53" i="5"/>
  <c r="N39" i="5"/>
</calcChain>
</file>

<file path=xl/sharedStrings.xml><?xml version="1.0" encoding="utf-8"?>
<sst xmlns="http://schemas.openxmlformats.org/spreadsheetml/2006/main" count="212" uniqueCount="77">
  <si>
    <t>STATE LEVEL BANKERS' COMMITTEE BIHAR, PATNA</t>
  </si>
  <si>
    <t>SL</t>
  </si>
  <si>
    <t xml:space="preserve">BANK NAME </t>
  </si>
  <si>
    <t>AGRICULTURE</t>
  </si>
  <si>
    <t>O P S</t>
  </si>
  <si>
    <t>TPS</t>
  </si>
  <si>
    <t>N P S</t>
  </si>
  <si>
    <t>GRAND TOTAL</t>
  </si>
  <si>
    <t>TARGET</t>
  </si>
  <si>
    <t>ACHIE</t>
  </si>
  <si>
    <t>%ACH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</si>
  <si>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</si>
  <si>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</si>
  <si>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</si>
  <si>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</si>
  <si>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</si>
  <si>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</si>
  <si>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</si>
  <si>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</si>
  <si>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</si>
  <si>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</si>
  <si>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</si>
  <si>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</si>
  <si>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</si>
  <si>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</si>
  <si>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</si>
  <si>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</si>
  <si>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</si>
  <si>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</si>
  <si>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</si>
  <si>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</si>
  <si>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</si>
  <si>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</si>
  <si>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</si>
  <si>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</si>
  <si>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</si>
  <si>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</si>
  <si>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</si>
  <si>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</si>
  <si>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</si>
  <si>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</si>
  <si>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</si>
  <si>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</si>
  <si>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</si>
  <si>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</si>
  <si>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</si>
  <si>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</si>
  <si>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</si>
  <si>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</si>
  <si>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</si>
  <si>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</si>
  <si>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</si>
  <si>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</si>
  <si>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</si>
  <si>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</si>
  <si>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</si>
  <si>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</si>
  <si>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(CONVENOR- STATE BANK OF INDIA)</t>
  </si>
  <si>
    <r>
      <t xml:space="preserve">SECTOR:       TOTAL ACP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(Rs.  in Lakh)</t>
    </r>
  </si>
  <si>
    <t>Institutions Commercial Banks</t>
  </si>
  <si>
    <t>2012-2013</t>
  </si>
  <si>
    <t>2013-2014</t>
  </si>
  <si>
    <t xml:space="preserve">GROWTH % OVR  PRV. YR </t>
  </si>
  <si>
    <t xml:space="preserve">TARGET </t>
  </si>
  <si>
    <t>OTHERS BANKS</t>
  </si>
  <si>
    <t>TOTAL COMMERCIAL BANK</t>
  </si>
  <si>
    <t>CO-OPERATIVE BANKS</t>
  </si>
  <si>
    <t xml:space="preserve"> </t>
  </si>
  <si>
    <t>TOTAL COOPERATIVE BANK</t>
  </si>
  <si>
    <t>REGIONAL BANKS</t>
  </si>
  <si>
    <t>TOTAL OF  R.R.Bs</t>
  </si>
  <si>
    <t>TOTAL FOR BIHAR</t>
  </si>
  <si>
    <t>S.N</t>
  </si>
  <si>
    <t>( Amount In Rs. Crore )</t>
  </si>
  <si>
    <t xml:space="preserve">TOTAL CO-OPERATIVE BANKS  </t>
  </si>
  <si>
    <t>MSME</t>
  </si>
  <si>
    <t>BANK WISE PERFORMANCE : ANNUAL CREDIT PLAN (ACP) FY 2025 - 26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</si>
</sst>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10" fontId="0" fillId="3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10" fontId="0" fillId="2" borderId="1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2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2" fontId="0" fillId="0" borderId="0" xfId="0" applyNumberFormat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00" workbookViewId="0">
      <selection activeCell="V5" sqref="V5"/>
    </sheetView>
  </sheetViews>
  <sheetFormatPr defaultRowHeight="15" x14ac:dyDescent="0.25"/>
  <cols>
    <col min="1" max="1" width="4" style="26" bestFit="1" customWidth="1"/>
    <col min="2" max="2" width="32.85546875" style="27" bestFit="1" customWidth="1"/>
    <col min="3" max="3" width="10.5703125" style="26" customWidth="1"/>
    <col min="4" max="4" width="10.5703125" style="34" customWidth="1"/>
    <col min="5" max="5" width="10.5703125" style="28" customWidth="1"/>
    <col min="6" max="6" width="10.5703125" style="26" customWidth="1"/>
    <col min="7" max="7" width="10.5703125" style="34" customWidth="1"/>
    <col min="8" max="8" width="10.5703125" style="28" customWidth="1"/>
    <col min="9" max="9" width="10.5703125" style="26" customWidth="1"/>
    <col min="10" max="10" width="10.5703125" style="34" customWidth="1"/>
    <col min="11" max="11" width="10.5703125" style="28" customWidth="1"/>
    <col min="12" max="12" width="10.5703125" style="26" customWidth="1"/>
    <col min="13" max="13" width="10.5703125" style="34" customWidth="1"/>
    <col min="14" max="15" width="10.5703125" style="26" customWidth="1"/>
    <col min="16" max="16" width="10.5703125" style="34" customWidth="1"/>
    <col min="17" max="18" width="10.5703125" style="26" customWidth="1"/>
    <col min="19" max="19" width="10.7109375" style="34" customWidth="1"/>
    <col min="20" max="20" width="10.5703125" style="28" customWidth="1"/>
  </cols>
  <sheetData>
    <row r="1" spans="1:20" ht="17.100000000000001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7.100000000000001" customHeight="1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7.100000000000001" customHeight="1" x14ac:dyDescent="0.25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7.100000000000001" customHeight="1" x14ac:dyDescent="0.25">
      <c r="A4" s="54" t="s">
        <v>73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17.100000000000001" customHeight="1" x14ac:dyDescent="0.25">
      <c r="A5" s="55" t="s">
        <v>72</v>
      </c>
      <c r="B5" s="56" t="s">
        <v>2</v>
      </c>
      <c r="C5" s="57" t="s">
        <v>3</v>
      </c>
      <c r="D5" s="57"/>
      <c r="E5" s="57"/>
      <c r="F5" s="57" t="s">
        <v>75</v>
      </c>
      <c r="G5" s="57"/>
      <c r="H5" s="57"/>
      <c r="I5" s="57" t="s">
        <v>4</v>
      </c>
      <c r="J5" s="57"/>
      <c r="K5" s="57"/>
      <c r="L5" s="57" t="s">
        <v>5</v>
      </c>
      <c r="M5" s="57"/>
      <c r="N5" s="57"/>
      <c r="O5" s="57" t="s">
        <v>6</v>
      </c>
      <c r="P5" s="57"/>
      <c r="Q5" s="57"/>
      <c r="R5" s="57" t="s">
        <v>7</v>
      </c>
      <c r="S5" s="57"/>
      <c r="T5" s="57"/>
    </row>
    <row r="6" spans="1:20" ht="17.100000000000001" customHeight="1" x14ac:dyDescent="0.25">
      <c r="A6" s="55"/>
      <c r="B6" s="56"/>
      <c r="C6" s="33" t="s">
        <v>8</v>
      </c>
      <c r="D6" s="43" t="s">
        <v>9</v>
      </c>
      <c r="E6" s="44" t="s">
        <v>10</v>
      </c>
      <c r="F6" s="33" t="s">
        <v>8</v>
      </c>
      <c r="G6" s="43" t="s">
        <v>9</v>
      </c>
      <c r="H6" s="44" t="s">
        <v>10</v>
      </c>
      <c r="I6" s="33" t="s">
        <v>8</v>
      </c>
      <c r="J6" s="43" t="s">
        <v>9</v>
      </c>
      <c r="K6" s="44" t="s">
        <v>10</v>
      </c>
      <c r="L6" s="33" t="s">
        <v>8</v>
      </c>
      <c r="M6" s="43" t="s">
        <v>9</v>
      </c>
      <c r="N6" s="33" t="s">
        <v>10</v>
      </c>
      <c r="O6" s="33" t="s">
        <v>8</v>
      </c>
      <c r="P6" s="43" t="s">
        <v>9</v>
      </c>
      <c r="Q6" s="33" t="s">
        <v>10</v>
      </c>
      <c r="R6" s="33" t="s">
        <v>8</v>
      </c>
      <c r="S6" s="43" t="s">
        <v>9</v>
      </c>
      <c r="T6" s="44" t="s">
        <v>10</v>
      </c>
    </row>
    <row r="7" spans="1:20" s="29" customFormat="1" ht="17.100000000000001" customHeight="1" x14ac:dyDescent="0.25">
      <c r="A7" s="32"/>
      <c r="B7" s="30" t="s">
        <v>11</v>
      </c>
      <c r="C7" s="45"/>
      <c r="D7" s="49" t="s">
        <v>19</v>
      </c>
      <c r="E7" s="31"/>
      <c r="F7" s="45"/>
      <c r="G7" s="49" t="s">
        <v>19</v>
      </c>
      <c r="H7" s="31"/>
      <c r="I7" s="45"/>
      <c r="J7" s="49" t="s">
        <v>19</v>
      </c>
      <c r="K7" s="31"/>
      <c r="L7" s="45"/>
      <c r="M7" s="49" t="s">
        <v>19</v>
      </c>
      <c r="N7" s="32"/>
      <c r="O7" s="45"/>
      <c r="P7" s="49" t="s">
        <v>19</v>
      </c>
      <c r="Q7" s="32"/>
      <c r="R7" s="45"/>
      <c r="S7" s="46" t="s">
        <v>19</v>
      </c>
      <c r="T7" s="31"/>
    </row>
    <row r="8" spans="1:20" ht="17.100000000000001" customHeight="1" x14ac:dyDescent="0.25">
      <c r="A8" s="35">
        <v>1</v>
      </c>
      <c r="B8" s="36" t="s">
        <v>12</v>
      </c>
      <c r="C8" s="50">
        <v>11052</v>
      </c>
      <c r="D8" s="50">
        <v>2636.96</v>
      </c>
      <c r="E8" s="37">
        <f t="shared" ref="E8:E14" si="0">(D8/C8)*100</f>
        <v>23.859572927976838</v>
      </c>
      <c r="F8" s="50">
        <v>16298</v>
      </c>
      <c r="G8" s="50">
        <v>10273.4</v>
      </c>
      <c r="H8" s="37">
        <f t="shared" ref="H8:H14" si="1">(G8/F8)*100</f>
        <v>63.034728187507675</v>
      </c>
      <c r="I8" s="50">
        <v>603</v>
      </c>
      <c r="J8" s="50">
        <v>377.57</v>
      </c>
      <c r="K8" s="37">
        <f t="shared" ref="K8:K14" si="2">(J8/I8)*100</f>
        <v>62.615257048092865</v>
      </c>
      <c r="L8" s="50">
        <v>27953</v>
      </c>
      <c r="M8" s="50">
        <v>13287.93</v>
      </c>
      <c r="N8" s="37">
        <f t="shared" ref="N8:N14" si="3">(M8/L8)*100</f>
        <v>47.536686581046759</v>
      </c>
      <c r="O8" s="50">
        <v>23965</v>
      </c>
      <c r="P8" s="50">
        <v>12146.61</v>
      </c>
      <c r="Q8" s="37">
        <f t="shared" ref="Q8:Q14" si="4">(P8/O8)*100</f>
        <v>50.684790319215523</v>
      </c>
      <c r="R8" s="50">
        <v>51918</v>
      </c>
      <c r="S8" s="47">
        <v>25434.54</v>
      </c>
      <c r="T8" s="37">
        <f t="shared" ref="T8:T14" si="5">(S8/R8)*100</f>
        <v>48.98983011672253</v>
      </c>
    </row>
    <row r="9" spans="1:20" ht="17.100000000000001" customHeight="1" x14ac:dyDescent="0.25">
      <c r="A9" s="35">
        <v>2</v>
      </c>
      <c r="B9" s="36" t="s">
        <v>13</v>
      </c>
      <c r="C9" s="50">
        <v>3663</v>
      </c>
      <c r="D9" s="50">
        <v>1250.28</v>
      </c>
      <c r="E9" s="37">
        <f t="shared" si="0"/>
        <v>34.13267813267813</v>
      </c>
      <c r="F9" s="50">
        <v>5400</v>
      </c>
      <c r="G9" s="50">
        <v>2718.05</v>
      </c>
      <c r="H9" s="37">
        <f t="shared" si="1"/>
        <v>50.334259259259262</v>
      </c>
      <c r="I9" s="50">
        <v>290</v>
      </c>
      <c r="J9" s="50">
        <v>25.49</v>
      </c>
      <c r="K9" s="37">
        <f t="shared" si="2"/>
        <v>8.7896551724137915</v>
      </c>
      <c r="L9" s="50">
        <v>9353</v>
      </c>
      <c r="M9" s="50">
        <v>3993.82</v>
      </c>
      <c r="N9" s="37">
        <f t="shared" si="3"/>
        <v>42.700951566342354</v>
      </c>
      <c r="O9" s="50">
        <v>4150</v>
      </c>
      <c r="P9" s="50">
        <v>3120.81</v>
      </c>
      <c r="Q9" s="37">
        <f t="shared" si="4"/>
        <v>75.200240963855421</v>
      </c>
      <c r="R9" s="50">
        <v>13503</v>
      </c>
      <c r="S9" s="47">
        <v>7114.64</v>
      </c>
      <c r="T9" s="37">
        <f t="shared" si="5"/>
        <v>52.689328297415393</v>
      </c>
    </row>
    <row r="10" spans="1:20" ht="17.100000000000001" customHeight="1" x14ac:dyDescent="0.25">
      <c r="A10" s="35">
        <v>3</v>
      </c>
      <c r="B10" s="36" t="s">
        <v>14</v>
      </c>
      <c r="C10" s="50">
        <v>3725</v>
      </c>
      <c r="D10" s="50">
        <v>474.99</v>
      </c>
      <c r="E10" s="37">
        <f t="shared" si="0"/>
        <v>12.751409395973154</v>
      </c>
      <c r="F10" s="50">
        <v>5493</v>
      </c>
      <c r="G10" s="50">
        <v>1872.6</v>
      </c>
      <c r="H10" s="37">
        <f t="shared" si="1"/>
        <v>34.090660841070452</v>
      </c>
      <c r="I10" s="50">
        <v>316</v>
      </c>
      <c r="J10" s="50">
        <v>78.09</v>
      </c>
      <c r="K10" s="37">
        <f t="shared" si="2"/>
        <v>24.712025316455698</v>
      </c>
      <c r="L10" s="50">
        <v>9534</v>
      </c>
      <c r="M10" s="50">
        <v>2425.67</v>
      </c>
      <c r="N10" s="37">
        <f t="shared" si="3"/>
        <v>25.442311726452697</v>
      </c>
      <c r="O10" s="50">
        <v>4127</v>
      </c>
      <c r="P10" s="50">
        <v>1782.08</v>
      </c>
      <c r="Q10" s="37">
        <f t="shared" si="4"/>
        <v>43.181003149987887</v>
      </c>
      <c r="R10" s="50">
        <v>13661</v>
      </c>
      <c r="S10" s="47">
        <v>4207.76</v>
      </c>
      <c r="T10" s="37">
        <f t="shared" si="5"/>
        <v>30.801259058634066</v>
      </c>
    </row>
    <row r="11" spans="1:20" ht="17.100000000000001" customHeight="1" x14ac:dyDescent="0.25">
      <c r="A11" s="35">
        <v>4</v>
      </c>
      <c r="B11" s="36" t="s">
        <v>15</v>
      </c>
      <c r="C11" s="50">
        <v>4053</v>
      </c>
      <c r="D11" s="50">
        <v>1311.64</v>
      </c>
      <c r="E11" s="37">
        <f t="shared" si="0"/>
        <v>32.362200838884782</v>
      </c>
      <c r="F11" s="50">
        <v>8567</v>
      </c>
      <c r="G11" s="50">
        <v>4138.53</v>
      </c>
      <c r="H11" s="37">
        <f t="shared" si="1"/>
        <v>48.307809034667912</v>
      </c>
      <c r="I11" s="50">
        <v>376</v>
      </c>
      <c r="J11" s="50">
        <v>90.98</v>
      </c>
      <c r="K11" s="37">
        <f t="shared" si="2"/>
        <v>24.196808510638299</v>
      </c>
      <c r="L11" s="50">
        <v>12996</v>
      </c>
      <c r="M11" s="50">
        <v>5541.15</v>
      </c>
      <c r="N11" s="37">
        <f t="shared" si="3"/>
        <v>42.637349953831944</v>
      </c>
      <c r="O11" s="50">
        <v>5736</v>
      </c>
      <c r="P11" s="50">
        <v>1584.11</v>
      </c>
      <c r="Q11" s="37">
        <f t="shared" si="4"/>
        <v>27.616980474198044</v>
      </c>
      <c r="R11" s="50">
        <v>18732</v>
      </c>
      <c r="S11" s="47">
        <v>7125.27</v>
      </c>
      <c r="T11" s="37">
        <f t="shared" si="5"/>
        <v>38.03795643818065</v>
      </c>
    </row>
    <row r="12" spans="1:20" ht="17.100000000000001" customHeight="1" x14ac:dyDescent="0.25">
      <c r="A12" s="35">
        <v>5</v>
      </c>
      <c r="B12" s="36" t="s">
        <v>16</v>
      </c>
      <c r="C12" s="50">
        <v>7915</v>
      </c>
      <c r="D12" s="50">
        <v>2523.38</v>
      </c>
      <c r="E12" s="37">
        <f t="shared" si="0"/>
        <v>31.880985470625394</v>
      </c>
      <c r="F12" s="50">
        <v>15067</v>
      </c>
      <c r="G12" s="50">
        <v>10196.620000000001</v>
      </c>
      <c r="H12" s="37">
        <f t="shared" si="1"/>
        <v>67.675184177341222</v>
      </c>
      <c r="I12" s="50">
        <v>480</v>
      </c>
      <c r="J12" s="50">
        <v>184.46</v>
      </c>
      <c r="K12" s="37">
        <f t="shared" si="2"/>
        <v>38.429166666666667</v>
      </c>
      <c r="L12" s="50">
        <v>23462</v>
      </c>
      <c r="M12" s="50">
        <v>12904.45</v>
      </c>
      <c r="N12" s="37">
        <f t="shared" si="3"/>
        <v>55.001491773932322</v>
      </c>
      <c r="O12" s="50">
        <v>10667</v>
      </c>
      <c r="P12" s="50">
        <v>6494.57</v>
      </c>
      <c r="Q12" s="37">
        <f t="shared" si="4"/>
        <v>60.884691103403021</v>
      </c>
      <c r="R12" s="50">
        <v>34129</v>
      </c>
      <c r="S12" s="47">
        <v>19399.03</v>
      </c>
      <c r="T12" s="37">
        <f t="shared" si="5"/>
        <v>56.840311758328689</v>
      </c>
    </row>
    <row r="13" spans="1:20" ht="17.100000000000001" customHeight="1" x14ac:dyDescent="0.25">
      <c r="A13" s="35">
        <v>6</v>
      </c>
      <c r="B13" s="36" t="s">
        <v>17</v>
      </c>
      <c r="C13" s="50">
        <v>2143</v>
      </c>
      <c r="D13" s="50">
        <v>796.77</v>
      </c>
      <c r="E13" s="37">
        <f t="shared" si="0"/>
        <v>37.180121325244983</v>
      </c>
      <c r="F13" s="50">
        <v>3620</v>
      </c>
      <c r="G13" s="50">
        <v>1688.63</v>
      </c>
      <c r="H13" s="37">
        <f t="shared" si="1"/>
        <v>46.647237569060778</v>
      </c>
      <c r="I13" s="50">
        <v>145</v>
      </c>
      <c r="J13" s="50">
        <v>34.81</v>
      </c>
      <c r="K13" s="37">
        <f t="shared" si="2"/>
        <v>24.006896551724139</v>
      </c>
      <c r="L13" s="50">
        <v>5908</v>
      </c>
      <c r="M13" s="50">
        <v>2520.1999999999998</v>
      </c>
      <c r="N13" s="37">
        <f t="shared" si="3"/>
        <v>42.657413676371021</v>
      </c>
      <c r="O13" s="50">
        <v>2530</v>
      </c>
      <c r="P13" s="50">
        <v>895.37</v>
      </c>
      <c r="Q13" s="37">
        <f t="shared" si="4"/>
        <v>35.3901185770751</v>
      </c>
      <c r="R13" s="50">
        <v>8438</v>
      </c>
      <c r="S13" s="47">
        <v>3415.57</v>
      </c>
      <c r="T13" s="37">
        <f t="shared" si="5"/>
        <v>40.478430907798057</v>
      </c>
    </row>
    <row r="14" spans="1:20" ht="17.100000000000001" customHeight="1" x14ac:dyDescent="0.25">
      <c r="A14" s="35">
        <v>7</v>
      </c>
      <c r="B14" s="36" t="s">
        <v>18</v>
      </c>
      <c r="C14" s="50">
        <v>2863</v>
      </c>
      <c r="D14" s="50">
        <v>387.94</v>
      </c>
      <c r="E14" s="37">
        <f t="shared" si="0"/>
        <v>13.550122249388751</v>
      </c>
      <c r="F14" s="50">
        <v>3889</v>
      </c>
      <c r="G14" s="50">
        <v>919.48</v>
      </c>
      <c r="H14" s="37">
        <f t="shared" si="1"/>
        <v>23.643095911545384</v>
      </c>
      <c r="I14" s="50">
        <v>590</v>
      </c>
      <c r="J14" s="50">
        <v>450.49</v>
      </c>
      <c r="K14" s="37">
        <f t="shared" si="2"/>
        <v>76.354237288135593</v>
      </c>
      <c r="L14" s="50">
        <v>7342</v>
      </c>
      <c r="M14" s="50">
        <v>1757.91</v>
      </c>
      <c r="N14" s="37">
        <f t="shared" si="3"/>
        <v>23.943203486788342</v>
      </c>
      <c r="O14" s="50">
        <v>1397</v>
      </c>
      <c r="P14" s="50">
        <v>332.66</v>
      </c>
      <c r="Q14" s="37">
        <f t="shared" si="4"/>
        <v>23.81245526127416</v>
      </c>
      <c r="R14" s="50">
        <v>8739</v>
      </c>
      <c r="S14" s="47">
        <v>2090.5700000000002</v>
      </c>
      <c r="T14" s="37">
        <f t="shared" si="5"/>
        <v>23.922302322920245</v>
      </c>
    </row>
    <row r="15" spans="1:20" ht="17.100000000000001" customHeight="1" x14ac:dyDescent="0.25">
      <c r="A15" s="38" t="s">
        <v>19</v>
      </c>
      <c r="B15" s="39" t="s">
        <v>20</v>
      </c>
      <c r="C15" s="49"/>
      <c r="D15" s="49" t="s">
        <v>19</v>
      </c>
      <c r="E15" s="41"/>
      <c r="F15" s="49"/>
      <c r="G15" s="49" t="s">
        <v>19</v>
      </c>
      <c r="H15" s="41"/>
      <c r="I15" s="49"/>
      <c r="J15" s="49" t="s">
        <v>19</v>
      </c>
      <c r="K15" s="41"/>
      <c r="L15" s="49"/>
      <c r="M15" s="49" t="s">
        <v>19</v>
      </c>
      <c r="N15" s="38"/>
      <c r="O15" s="49"/>
      <c r="P15" s="49" t="s">
        <v>19</v>
      </c>
      <c r="Q15" s="38"/>
      <c r="R15" s="49"/>
      <c r="S15" s="48" t="s">
        <v>19</v>
      </c>
      <c r="T15" s="41"/>
    </row>
    <row r="16" spans="1:20" ht="17.100000000000001" customHeight="1" x14ac:dyDescent="0.25">
      <c r="A16" s="35">
        <v>8</v>
      </c>
      <c r="B16" s="36" t="s">
        <v>21</v>
      </c>
      <c r="C16" s="50">
        <v>3766</v>
      </c>
      <c r="D16" s="50">
        <v>1416.94</v>
      </c>
      <c r="E16" s="37">
        <f t="shared" ref="E16:E21" si="6">(D16/C16)*100</f>
        <v>37.624535315985128</v>
      </c>
      <c r="F16" s="50">
        <v>4636</v>
      </c>
      <c r="G16" s="50">
        <v>2874.43</v>
      </c>
      <c r="H16" s="37">
        <f t="shared" ref="H16:H21" si="7">(G16/F16)*100</f>
        <v>62.002372735116474</v>
      </c>
      <c r="I16" s="50">
        <v>225</v>
      </c>
      <c r="J16" s="50">
        <v>70.44</v>
      </c>
      <c r="K16" s="37">
        <f t="shared" ref="K16:K21" si="8">(J16/I16)*100</f>
        <v>31.306666666666665</v>
      </c>
      <c r="L16" s="50">
        <v>8627</v>
      </c>
      <c r="M16" s="50">
        <v>4361.8100000000004</v>
      </c>
      <c r="N16" s="37">
        <f t="shared" ref="N16:N21" si="9">(M16/L16)*100</f>
        <v>50.559986090181994</v>
      </c>
      <c r="O16" s="50">
        <v>3110</v>
      </c>
      <c r="P16" s="50">
        <v>1184.8</v>
      </c>
      <c r="Q16" s="37">
        <f t="shared" ref="Q16:Q21" si="10">(P16/O16)*100</f>
        <v>38.09646302250804</v>
      </c>
      <c r="R16" s="50">
        <v>11737</v>
      </c>
      <c r="S16" s="47">
        <v>5546.61</v>
      </c>
      <c r="T16" s="37">
        <f t="shared" ref="T16:T21" si="11">(S16/R16)*100</f>
        <v>47.257476356820312</v>
      </c>
    </row>
    <row r="17" spans="1:20" ht="17.100000000000001" customHeight="1" x14ac:dyDescent="0.25">
      <c r="A17" s="35">
        <v>9</v>
      </c>
      <c r="B17" s="36" t="s">
        <v>22</v>
      </c>
      <c r="C17" s="50">
        <v>600</v>
      </c>
      <c r="D17" s="50">
        <v>54.99</v>
      </c>
      <c r="E17" s="37">
        <f t="shared" si="6"/>
        <v>9.1650000000000009</v>
      </c>
      <c r="F17" s="50">
        <v>677</v>
      </c>
      <c r="G17" s="50">
        <v>169.64</v>
      </c>
      <c r="H17" s="37">
        <f t="shared" si="7"/>
        <v>25.057607090103396</v>
      </c>
      <c r="I17" s="50">
        <v>62</v>
      </c>
      <c r="J17" s="50">
        <v>26.33</v>
      </c>
      <c r="K17" s="37">
        <f t="shared" si="8"/>
        <v>42.467741935483865</v>
      </c>
      <c r="L17" s="50">
        <v>1339</v>
      </c>
      <c r="M17" s="50">
        <v>250.96</v>
      </c>
      <c r="N17" s="37">
        <f t="shared" si="9"/>
        <v>18.742345033607169</v>
      </c>
      <c r="O17" s="50">
        <v>1441</v>
      </c>
      <c r="P17" s="50">
        <v>216.42</v>
      </c>
      <c r="Q17" s="37">
        <f t="shared" si="10"/>
        <v>15.018736988202635</v>
      </c>
      <c r="R17" s="50">
        <v>2780</v>
      </c>
      <c r="S17" s="47">
        <v>467.38</v>
      </c>
      <c r="T17" s="37">
        <f t="shared" si="11"/>
        <v>16.812230215827338</v>
      </c>
    </row>
    <row r="18" spans="1:20" ht="17.100000000000001" customHeight="1" x14ac:dyDescent="0.25">
      <c r="A18" s="35">
        <v>10</v>
      </c>
      <c r="B18" s="36" t="s">
        <v>23</v>
      </c>
      <c r="C18" s="50">
        <v>3551</v>
      </c>
      <c r="D18" s="50">
        <v>516.01</v>
      </c>
      <c r="E18" s="37">
        <f t="shared" si="6"/>
        <v>14.531399605744861</v>
      </c>
      <c r="F18" s="50">
        <v>5200</v>
      </c>
      <c r="G18" s="50">
        <v>2583.0100000000002</v>
      </c>
      <c r="H18" s="37">
        <f t="shared" si="7"/>
        <v>49.673269230769236</v>
      </c>
      <c r="I18" s="50">
        <v>273</v>
      </c>
      <c r="J18" s="50">
        <v>26.68</v>
      </c>
      <c r="K18" s="37">
        <f t="shared" si="8"/>
        <v>9.7728937728937737</v>
      </c>
      <c r="L18" s="50">
        <v>9024</v>
      </c>
      <c r="M18" s="50">
        <v>3125.7</v>
      </c>
      <c r="N18" s="37">
        <f t="shared" si="9"/>
        <v>34.637632978723403</v>
      </c>
      <c r="O18" s="50">
        <v>4820</v>
      </c>
      <c r="P18" s="50">
        <v>2299.3200000000002</v>
      </c>
      <c r="Q18" s="37">
        <f t="shared" si="10"/>
        <v>47.70373443983403</v>
      </c>
      <c r="R18" s="50">
        <v>13844</v>
      </c>
      <c r="S18" s="47">
        <v>5425.02</v>
      </c>
      <c r="T18" s="37">
        <f t="shared" si="11"/>
        <v>39.186795723779255</v>
      </c>
    </row>
    <row r="19" spans="1:20" ht="17.100000000000001" customHeight="1" x14ac:dyDescent="0.25">
      <c r="A19" s="35">
        <v>11</v>
      </c>
      <c r="B19" s="36" t="s">
        <v>24</v>
      </c>
      <c r="C19" s="50">
        <v>600</v>
      </c>
      <c r="D19" s="50">
        <v>244.92</v>
      </c>
      <c r="E19" s="37">
        <f t="shared" si="6"/>
        <v>40.819999999999993</v>
      </c>
      <c r="F19" s="50">
        <v>1202</v>
      </c>
      <c r="G19" s="50">
        <v>334.13</v>
      </c>
      <c r="H19" s="37">
        <f t="shared" si="7"/>
        <v>27.797836938435939</v>
      </c>
      <c r="I19" s="50">
        <v>65</v>
      </c>
      <c r="J19" s="50">
        <v>14</v>
      </c>
      <c r="K19" s="37">
        <f t="shared" si="8"/>
        <v>21.53846153846154</v>
      </c>
      <c r="L19" s="50">
        <v>1867</v>
      </c>
      <c r="M19" s="50">
        <v>593.05999999999995</v>
      </c>
      <c r="N19" s="37">
        <f t="shared" si="9"/>
        <v>31.765399035886443</v>
      </c>
      <c r="O19" s="50">
        <v>451</v>
      </c>
      <c r="P19" s="50">
        <v>398.12</v>
      </c>
      <c r="Q19" s="37">
        <f t="shared" si="10"/>
        <v>88.2749445676275</v>
      </c>
      <c r="R19" s="50">
        <v>2318</v>
      </c>
      <c r="S19" s="47">
        <v>991.18</v>
      </c>
      <c r="T19" s="37">
        <f t="shared" si="11"/>
        <v>42.760138050043139</v>
      </c>
    </row>
    <row r="20" spans="1:20" ht="17.100000000000001" customHeight="1" x14ac:dyDescent="0.25">
      <c r="A20" s="35">
        <v>12</v>
      </c>
      <c r="B20" s="36" t="s">
        <v>25</v>
      </c>
      <c r="C20" s="50">
        <v>116</v>
      </c>
      <c r="D20" s="50">
        <v>16.420000000000002</v>
      </c>
      <c r="E20" s="37">
        <f t="shared" si="6"/>
        <v>14.155172413793105</v>
      </c>
      <c r="F20" s="50">
        <v>407</v>
      </c>
      <c r="G20" s="50">
        <v>59.66</v>
      </c>
      <c r="H20" s="37">
        <f t="shared" si="7"/>
        <v>14.658476658476657</v>
      </c>
      <c r="I20" s="50">
        <v>22</v>
      </c>
      <c r="J20" s="50">
        <v>30.9</v>
      </c>
      <c r="K20" s="37">
        <f t="shared" si="8"/>
        <v>140.45454545454547</v>
      </c>
      <c r="L20" s="50">
        <v>545</v>
      </c>
      <c r="M20" s="50">
        <v>106.98</v>
      </c>
      <c r="N20" s="37">
        <f t="shared" si="9"/>
        <v>19.629357798165138</v>
      </c>
      <c r="O20" s="50">
        <v>45</v>
      </c>
      <c r="P20" s="50">
        <v>94.82</v>
      </c>
      <c r="Q20" s="37">
        <f t="shared" si="10"/>
        <v>210.71111111111111</v>
      </c>
      <c r="R20" s="50">
        <v>590</v>
      </c>
      <c r="S20" s="47">
        <v>201.8</v>
      </c>
      <c r="T20" s="37">
        <f t="shared" si="11"/>
        <v>34.20338983050847</v>
      </c>
    </row>
    <row r="21" spans="1:20" ht="17.100000000000001" customHeight="1" x14ac:dyDescent="0.25">
      <c r="A21" s="38" t="s">
        <v>19</v>
      </c>
      <c r="B21" s="39" t="s">
        <v>26</v>
      </c>
      <c r="C21" s="49">
        <f>SUM(C8:C20)</f>
        <v>44047</v>
      </c>
      <c r="D21" s="49">
        <v>11631.24</v>
      </c>
      <c r="E21" s="40">
        <f t="shared" si="6"/>
        <v>26.406429495765888</v>
      </c>
      <c r="F21" s="49">
        <f>SUM(F8:F20)</f>
        <v>70456</v>
      </c>
      <c r="G21" s="49">
        <v>37828.18</v>
      </c>
      <c r="H21" s="40">
        <f t="shared" si="7"/>
        <v>53.69050187350971</v>
      </c>
      <c r="I21" s="49">
        <f>SUM(I8:I20)</f>
        <v>3447</v>
      </c>
      <c r="J21" s="49">
        <v>1410.24</v>
      </c>
      <c r="K21" s="40">
        <f t="shared" si="8"/>
        <v>40.912097476066144</v>
      </c>
      <c r="L21" s="49">
        <f>SUM(L8:L20)</f>
        <v>117950</v>
      </c>
      <c r="M21" s="49">
        <v>50869.67</v>
      </c>
      <c r="N21" s="40">
        <f t="shared" si="9"/>
        <v>43.128164476473081</v>
      </c>
      <c r="O21" s="49">
        <f>SUM(O8:O20)</f>
        <v>62439</v>
      </c>
      <c r="P21" s="49">
        <v>30549.71</v>
      </c>
      <c r="Q21" s="40">
        <f t="shared" si="10"/>
        <v>48.927289034097278</v>
      </c>
      <c r="R21" s="49">
        <f>SUM(R8:R20)</f>
        <v>180389</v>
      </c>
      <c r="S21" s="48">
        <v>81419.37</v>
      </c>
      <c r="T21" s="40">
        <f t="shared" si="11"/>
        <v>45.135440631080606</v>
      </c>
    </row>
    <row r="22" spans="1:20" ht="17.100000000000001" customHeight="1" x14ac:dyDescent="0.25">
      <c r="A22" s="38"/>
      <c r="B22" s="39" t="s">
        <v>27</v>
      </c>
      <c r="C22" s="49"/>
      <c r="D22" s="49" t="s">
        <v>19</v>
      </c>
      <c r="E22" s="41"/>
      <c r="F22" s="49"/>
      <c r="G22" s="49" t="s">
        <v>19</v>
      </c>
      <c r="H22" s="41"/>
      <c r="I22" s="49"/>
      <c r="J22" s="49" t="s">
        <v>19</v>
      </c>
      <c r="K22" s="41"/>
      <c r="L22" s="49"/>
      <c r="M22" s="49" t="s">
        <v>19</v>
      </c>
      <c r="N22" s="38"/>
      <c r="O22" s="49"/>
      <c r="P22" s="49" t="s">
        <v>19</v>
      </c>
      <c r="Q22" s="38"/>
      <c r="R22" s="49"/>
      <c r="S22" s="48" t="s">
        <v>19</v>
      </c>
      <c r="T22" s="41"/>
    </row>
    <row r="23" spans="1:20" ht="17.100000000000001" customHeight="1" x14ac:dyDescent="0.25">
      <c r="A23" s="35">
        <v>13</v>
      </c>
      <c r="B23" s="36" t="s">
        <v>28</v>
      </c>
      <c r="C23" s="50">
        <v>1960</v>
      </c>
      <c r="D23" s="50">
        <v>1451.84</v>
      </c>
      <c r="E23" s="37">
        <f t="shared" ref="E23:E39" si="12">(D23/C23)*100</f>
        <v>74.073469387755097</v>
      </c>
      <c r="F23" s="50">
        <v>3867</v>
      </c>
      <c r="G23" s="50">
        <v>2609.9899999999998</v>
      </c>
      <c r="H23" s="37">
        <f t="shared" ref="H23:H39" si="13">(G23/F23)*100</f>
        <v>67.49392293767778</v>
      </c>
      <c r="I23" s="50">
        <v>200</v>
      </c>
      <c r="J23" s="50">
        <v>54.88</v>
      </c>
      <c r="K23" s="37">
        <f t="shared" ref="K23:K39" si="14">(J23/I23)*100</f>
        <v>27.440000000000005</v>
      </c>
      <c r="L23" s="50">
        <v>6027</v>
      </c>
      <c r="M23" s="50">
        <v>4116.7</v>
      </c>
      <c r="N23" s="37">
        <f t="shared" ref="N23:N39" si="15">(M23/L23)*100</f>
        <v>68.304297328687568</v>
      </c>
      <c r="O23" s="50">
        <v>3790</v>
      </c>
      <c r="P23" s="50">
        <v>2238.83</v>
      </c>
      <c r="Q23" s="37">
        <f t="shared" ref="Q23:Q39" si="16">(P23/O23)*100</f>
        <v>59.072031662269133</v>
      </c>
      <c r="R23" s="50">
        <v>9817</v>
      </c>
      <c r="S23" s="47">
        <v>6355.54</v>
      </c>
      <c r="T23" s="37">
        <f t="shared" ref="T23:T39" si="17">(S23/R23)*100</f>
        <v>64.740144647040836</v>
      </c>
    </row>
    <row r="24" spans="1:20" ht="17.100000000000001" customHeight="1" x14ac:dyDescent="0.25">
      <c r="A24" s="35">
        <v>14</v>
      </c>
      <c r="B24" s="36" t="s">
        <v>29</v>
      </c>
      <c r="C24" s="50">
        <v>4778</v>
      </c>
      <c r="D24" s="50">
        <v>1044.6600000000001</v>
      </c>
      <c r="E24" s="37">
        <f t="shared" si="12"/>
        <v>21.863959815822522</v>
      </c>
      <c r="F24" s="50">
        <v>7378</v>
      </c>
      <c r="G24" s="50">
        <v>1074.1300000000001</v>
      </c>
      <c r="H24" s="37">
        <f t="shared" si="13"/>
        <v>14.558552453239363</v>
      </c>
      <c r="I24" s="50">
        <v>1780</v>
      </c>
      <c r="J24" s="50">
        <v>367.7</v>
      </c>
      <c r="K24" s="37">
        <f t="shared" si="14"/>
        <v>20.657303370786519</v>
      </c>
      <c r="L24" s="50">
        <v>13936</v>
      </c>
      <c r="M24" s="50">
        <v>2486.4899999999998</v>
      </c>
      <c r="N24" s="37">
        <f t="shared" si="15"/>
        <v>17.842207233065441</v>
      </c>
      <c r="O24" s="50">
        <v>4810</v>
      </c>
      <c r="P24" s="50">
        <v>1631.65</v>
      </c>
      <c r="Q24" s="37">
        <f t="shared" si="16"/>
        <v>33.922037422037427</v>
      </c>
      <c r="R24" s="50">
        <v>18746</v>
      </c>
      <c r="S24" s="47">
        <v>4118.13</v>
      </c>
      <c r="T24" s="37">
        <f t="shared" si="17"/>
        <v>21.968046516590206</v>
      </c>
    </row>
    <row r="25" spans="1:20" ht="17.100000000000001" customHeight="1" x14ac:dyDescent="0.25">
      <c r="A25" s="35">
        <v>15</v>
      </c>
      <c r="B25" s="36" t="s">
        <v>30</v>
      </c>
      <c r="C25" s="50">
        <v>160</v>
      </c>
      <c r="D25" s="50">
        <v>48.72</v>
      </c>
      <c r="E25" s="37">
        <f t="shared" si="12"/>
        <v>30.45</v>
      </c>
      <c r="F25" s="50">
        <v>163</v>
      </c>
      <c r="G25" s="50">
        <v>97.14</v>
      </c>
      <c r="H25" s="37">
        <f t="shared" si="13"/>
        <v>59.595092024539873</v>
      </c>
      <c r="I25" s="50">
        <v>11</v>
      </c>
      <c r="J25" s="50">
        <v>0.2</v>
      </c>
      <c r="K25" s="37">
        <f t="shared" si="14"/>
        <v>1.8181818181818183</v>
      </c>
      <c r="L25" s="50">
        <v>334</v>
      </c>
      <c r="M25" s="50">
        <v>146.06</v>
      </c>
      <c r="N25" s="37">
        <f t="shared" si="15"/>
        <v>43.730538922155688</v>
      </c>
      <c r="O25" s="50">
        <v>480</v>
      </c>
      <c r="P25" s="50">
        <v>448.3</v>
      </c>
      <c r="Q25" s="37">
        <f t="shared" si="16"/>
        <v>93.395833333333329</v>
      </c>
      <c r="R25" s="50">
        <v>814</v>
      </c>
      <c r="S25" s="47">
        <v>594.36</v>
      </c>
      <c r="T25" s="37">
        <f t="shared" si="17"/>
        <v>73.017199017199019</v>
      </c>
    </row>
    <row r="26" spans="1:20" ht="17.100000000000001" customHeight="1" x14ac:dyDescent="0.25">
      <c r="A26" s="35">
        <v>16</v>
      </c>
      <c r="B26" s="36" t="s">
        <v>31</v>
      </c>
      <c r="C26" s="50">
        <v>2826</v>
      </c>
      <c r="D26" s="50">
        <v>1647.58</v>
      </c>
      <c r="E26" s="37">
        <f t="shared" si="12"/>
        <v>58.300778485491854</v>
      </c>
      <c r="F26" s="50">
        <v>7800</v>
      </c>
      <c r="G26" s="50">
        <v>7099.4</v>
      </c>
      <c r="H26" s="37">
        <f t="shared" si="13"/>
        <v>91.017948717948713</v>
      </c>
      <c r="I26" s="50">
        <v>200</v>
      </c>
      <c r="J26" s="50">
        <v>61.5</v>
      </c>
      <c r="K26" s="37">
        <f t="shared" si="14"/>
        <v>30.75</v>
      </c>
      <c r="L26" s="50">
        <v>10826</v>
      </c>
      <c r="M26" s="50">
        <v>8808.48</v>
      </c>
      <c r="N26" s="37">
        <f t="shared" si="15"/>
        <v>81.364123406613714</v>
      </c>
      <c r="O26" s="50">
        <v>10020</v>
      </c>
      <c r="P26" s="50">
        <v>5275.65</v>
      </c>
      <c r="Q26" s="37">
        <f t="shared" si="16"/>
        <v>52.651197604790411</v>
      </c>
      <c r="R26" s="50">
        <v>20846</v>
      </c>
      <c r="S26" s="47">
        <v>14084.14</v>
      </c>
      <c r="T26" s="37">
        <f t="shared" si="17"/>
        <v>67.562793821356621</v>
      </c>
    </row>
    <row r="27" spans="1:20" ht="17.100000000000001" customHeight="1" x14ac:dyDescent="0.25">
      <c r="A27" s="35">
        <v>17</v>
      </c>
      <c r="B27" s="36" t="s">
        <v>32</v>
      </c>
      <c r="C27" s="50">
        <v>1206</v>
      </c>
      <c r="D27" s="50">
        <v>665.58</v>
      </c>
      <c r="E27" s="37">
        <f t="shared" si="12"/>
        <v>55.189054726368155</v>
      </c>
      <c r="F27" s="50">
        <v>6500</v>
      </c>
      <c r="G27" s="50">
        <v>6479.71</v>
      </c>
      <c r="H27" s="37">
        <f t="shared" si="13"/>
        <v>99.687846153846152</v>
      </c>
      <c r="I27" s="50">
        <v>160</v>
      </c>
      <c r="J27" s="50">
        <v>15.83</v>
      </c>
      <c r="K27" s="37">
        <f t="shared" si="14"/>
        <v>9.8937499999999989</v>
      </c>
      <c r="L27" s="50">
        <v>7866</v>
      </c>
      <c r="M27" s="50">
        <v>7161.11</v>
      </c>
      <c r="N27" s="37">
        <f t="shared" si="15"/>
        <v>91.038774472412911</v>
      </c>
      <c r="O27" s="50">
        <v>6330</v>
      </c>
      <c r="P27" s="50">
        <v>3975.57</v>
      </c>
      <c r="Q27" s="37">
        <f t="shared" si="16"/>
        <v>62.805213270142183</v>
      </c>
      <c r="R27" s="50">
        <v>14196</v>
      </c>
      <c r="S27" s="47">
        <v>11136.67</v>
      </c>
      <c r="T27" s="37">
        <f t="shared" si="17"/>
        <v>78.449351930121153</v>
      </c>
    </row>
    <row r="28" spans="1:20" ht="17.100000000000001" customHeight="1" x14ac:dyDescent="0.25">
      <c r="A28" s="35">
        <v>18</v>
      </c>
      <c r="B28" s="36" t="s">
        <v>33</v>
      </c>
      <c r="C28" s="50">
        <v>764</v>
      </c>
      <c r="D28" s="50">
        <v>154.66</v>
      </c>
      <c r="E28" s="37">
        <f t="shared" si="12"/>
        <v>20.243455497382197</v>
      </c>
      <c r="F28" s="50">
        <v>1329</v>
      </c>
      <c r="G28" s="50">
        <v>426.34</v>
      </c>
      <c r="H28" s="37">
        <f t="shared" si="13"/>
        <v>32.079759217456733</v>
      </c>
      <c r="I28" s="50">
        <v>79</v>
      </c>
      <c r="J28" s="50">
        <v>11.06</v>
      </c>
      <c r="K28" s="37">
        <f t="shared" si="14"/>
        <v>14.000000000000002</v>
      </c>
      <c r="L28" s="50">
        <v>2172</v>
      </c>
      <c r="M28" s="50">
        <v>592.05999999999995</v>
      </c>
      <c r="N28" s="37">
        <f t="shared" si="15"/>
        <v>27.258747697974218</v>
      </c>
      <c r="O28" s="50">
        <v>760</v>
      </c>
      <c r="P28" s="50">
        <v>373.69</v>
      </c>
      <c r="Q28" s="37">
        <f t="shared" si="16"/>
        <v>49.169736842105259</v>
      </c>
      <c r="R28" s="50">
        <v>2932</v>
      </c>
      <c r="S28" s="47">
        <v>965.75</v>
      </c>
      <c r="T28" s="37">
        <f t="shared" si="17"/>
        <v>32.93826739427012</v>
      </c>
    </row>
    <row r="29" spans="1:20" ht="17.100000000000001" customHeight="1" x14ac:dyDescent="0.25">
      <c r="A29" s="35">
        <v>19</v>
      </c>
      <c r="B29" s="36" t="s">
        <v>34</v>
      </c>
      <c r="C29" s="50">
        <v>8268</v>
      </c>
      <c r="D29" s="50">
        <v>1156.06</v>
      </c>
      <c r="E29" s="37">
        <f t="shared" si="12"/>
        <v>13.982341557813255</v>
      </c>
      <c r="F29" s="50">
        <v>3203</v>
      </c>
      <c r="G29" s="50">
        <v>1085.57</v>
      </c>
      <c r="H29" s="37">
        <f t="shared" si="13"/>
        <v>33.892288479550423</v>
      </c>
      <c r="I29" s="50">
        <v>80</v>
      </c>
      <c r="J29" s="50">
        <v>8.33</v>
      </c>
      <c r="K29" s="37">
        <f t="shared" si="14"/>
        <v>10.4125</v>
      </c>
      <c r="L29" s="50">
        <v>11551</v>
      </c>
      <c r="M29" s="50">
        <v>2249.96</v>
      </c>
      <c r="N29" s="37">
        <f t="shared" si="15"/>
        <v>19.478486711107262</v>
      </c>
      <c r="O29" s="50">
        <v>2116</v>
      </c>
      <c r="P29" s="50">
        <v>987.15</v>
      </c>
      <c r="Q29" s="37">
        <f t="shared" si="16"/>
        <v>46.651701323251416</v>
      </c>
      <c r="R29" s="50">
        <v>13667</v>
      </c>
      <c r="S29" s="47">
        <v>3237.11</v>
      </c>
      <c r="T29" s="37">
        <f t="shared" si="17"/>
        <v>23.685593034316238</v>
      </c>
    </row>
    <row r="30" spans="1:20" ht="17.100000000000001" customHeight="1" x14ac:dyDescent="0.25">
      <c r="A30" s="35">
        <v>20</v>
      </c>
      <c r="B30" s="36" t="s">
        <v>35</v>
      </c>
      <c r="C30" s="50">
        <v>3</v>
      </c>
      <c r="D30" s="50">
        <v>0.01</v>
      </c>
      <c r="E30" s="37">
        <f t="shared" si="12"/>
        <v>0.33333333333333337</v>
      </c>
      <c r="F30" s="50">
        <v>27</v>
      </c>
      <c r="G30" s="50">
        <v>3.13</v>
      </c>
      <c r="H30" s="37">
        <f t="shared" si="13"/>
        <v>11.592592592592592</v>
      </c>
      <c r="I30" s="50">
        <v>1</v>
      </c>
      <c r="J30" s="50">
        <v>0.41</v>
      </c>
      <c r="K30" s="37">
        <f t="shared" si="14"/>
        <v>41</v>
      </c>
      <c r="L30" s="50">
        <v>31</v>
      </c>
      <c r="M30" s="50">
        <v>3.55</v>
      </c>
      <c r="N30" s="37">
        <f t="shared" si="15"/>
        <v>11.451612903225806</v>
      </c>
      <c r="O30" s="50">
        <v>8</v>
      </c>
      <c r="P30" s="50">
        <v>13.99</v>
      </c>
      <c r="Q30" s="37">
        <f t="shared" si="16"/>
        <v>174.875</v>
      </c>
      <c r="R30" s="50">
        <v>39</v>
      </c>
      <c r="S30" s="47">
        <v>17.53</v>
      </c>
      <c r="T30" s="37">
        <f t="shared" si="17"/>
        <v>44.948717948717956</v>
      </c>
    </row>
    <row r="31" spans="1:20" ht="17.100000000000001" customHeight="1" x14ac:dyDescent="0.25">
      <c r="A31" s="35">
        <v>21</v>
      </c>
      <c r="B31" s="36" t="s">
        <v>36</v>
      </c>
      <c r="C31" s="50">
        <v>3</v>
      </c>
      <c r="D31" s="50">
        <v>0.3</v>
      </c>
      <c r="E31" s="37">
        <f t="shared" si="12"/>
        <v>10</v>
      </c>
      <c r="F31" s="50">
        <v>16</v>
      </c>
      <c r="G31" s="50">
        <v>3.98</v>
      </c>
      <c r="H31" s="37">
        <f t="shared" si="13"/>
        <v>24.875</v>
      </c>
      <c r="I31" s="50">
        <v>1</v>
      </c>
      <c r="J31" s="50">
        <v>0.35</v>
      </c>
      <c r="K31" s="37">
        <f t="shared" si="14"/>
        <v>35</v>
      </c>
      <c r="L31" s="50">
        <v>20</v>
      </c>
      <c r="M31" s="50">
        <v>4.6399999999999997</v>
      </c>
      <c r="N31" s="37">
        <f t="shared" si="15"/>
        <v>23.2</v>
      </c>
      <c r="O31" s="50">
        <v>8</v>
      </c>
      <c r="P31" s="50">
        <v>4.8</v>
      </c>
      <c r="Q31" s="37">
        <f t="shared" si="16"/>
        <v>60</v>
      </c>
      <c r="R31" s="50">
        <v>28</v>
      </c>
      <c r="S31" s="47">
        <v>9.44</v>
      </c>
      <c r="T31" s="37">
        <f t="shared" si="17"/>
        <v>33.714285714285715</v>
      </c>
    </row>
    <row r="32" spans="1:20" ht="17.100000000000001" customHeight="1" x14ac:dyDescent="0.25">
      <c r="A32" s="35">
        <v>22</v>
      </c>
      <c r="B32" s="36" t="s">
        <v>37</v>
      </c>
      <c r="C32" s="50">
        <v>970</v>
      </c>
      <c r="D32" s="50">
        <v>477.77</v>
      </c>
      <c r="E32" s="37">
        <f t="shared" si="12"/>
        <v>49.254639175257729</v>
      </c>
      <c r="F32" s="50">
        <v>667</v>
      </c>
      <c r="G32" s="50">
        <v>258.58</v>
      </c>
      <c r="H32" s="37">
        <f t="shared" si="13"/>
        <v>38.767616191904047</v>
      </c>
      <c r="I32" s="50">
        <v>120</v>
      </c>
      <c r="J32" s="50">
        <v>0.1</v>
      </c>
      <c r="K32" s="37">
        <f t="shared" si="14"/>
        <v>8.3333333333333343E-2</v>
      </c>
      <c r="L32" s="50">
        <v>1757</v>
      </c>
      <c r="M32" s="50">
        <v>736.44</v>
      </c>
      <c r="N32" s="37">
        <f t="shared" si="15"/>
        <v>41.914627205463859</v>
      </c>
      <c r="O32" s="50">
        <v>380</v>
      </c>
      <c r="P32" s="50">
        <v>196.33</v>
      </c>
      <c r="Q32" s="37">
        <f t="shared" si="16"/>
        <v>51.665789473684207</v>
      </c>
      <c r="R32" s="50">
        <v>2137</v>
      </c>
      <c r="S32" s="47">
        <v>932.77</v>
      </c>
      <c r="T32" s="37">
        <f t="shared" si="17"/>
        <v>43.648572765559194</v>
      </c>
    </row>
    <row r="33" spans="1:20" ht="17.100000000000001" customHeight="1" x14ac:dyDescent="0.25">
      <c r="A33" s="35">
        <v>23</v>
      </c>
      <c r="B33" s="36" t="s">
        <v>38</v>
      </c>
      <c r="C33" s="50">
        <v>6</v>
      </c>
      <c r="D33" s="50">
        <v>0</v>
      </c>
      <c r="E33" s="37">
        <f t="shared" si="12"/>
        <v>0</v>
      </c>
      <c r="F33" s="50">
        <v>39</v>
      </c>
      <c r="G33" s="50">
        <v>3.35</v>
      </c>
      <c r="H33" s="37">
        <f t="shared" si="13"/>
        <v>8.5897435897435894</v>
      </c>
      <c r="I33" s="50">
        <v>1</v>
      </c>
      <c r="J33" s="50">
        <v>0.46</v>
      </c>
      <c r="K33" s="37">
        <f t="shared" si="14"/>
        <v>46</v>
      </c>
      <c r="L33" s="50">
        <v>46</v>
      </c>
      <c r="M33" s="50">
        <v>3.81</v>
      </c>
      <c r="N33" s="37">
        <f t="shared" si="15"/>
        <v>8.2826086956521738</v>
      </c>
      <c r="O33" s="50">
        <v>8</v>
      </c>
      <c r="P33" s="50">
        <v>2.33</v>
      </c>
      <c r="Q33" s="37">
        <f t="shared" si="16"/>
        <v>29.125</v>
      </c>
      <c r="R33" s="50">
        <v>54</v>
      </c>
      <c r="S33" s="47">
        <v>6.14</v>
      </c>
      <c r="T33" s="37">
        <f t="shared" si="17"/>
        <v>11.37037037037037</v>
      </c>
    </row>
    <row r="34" spans="1:20" ht="17.100000000000001" customHeight="1" x14ac:dyDescent="0.25">
      <c r="A34" s="35">
        <v>24</v>
      </c>
      <c r="B34" s="36" t="s">
        <v>39</v>
      </c>
      <c r="C34" s="50">
        <v>180</v>
      </c>
      <c r="D34" s="50">
        <v>79.56</v>
      </c>
      <c r="E34" s="37">
        <f t="shared" si="12"/>
        <v>44.2</v>
      </c>
      <c r="F34" s="50">
        <v>470</v>
      </c>
      <c r="G34" s="50">
        <v>212.42</v>
      </c>
      <c r="H34" s="37">
        <f t="shared" si="13"/>
        <v>45.195744680851064</v>
      </c>
      <c r="I34" s="50">
        <v>7</v>
      </c>
      <c r="J34" s="50">
        <v>0.06</v>
      </c>
      <c r="K34" s="37">
        <f t="shared" si="14"/>
        <v>0.85714285714285721</v>
      </c>
      <c r="L34" s="50">
        <v>657</v>
      </c>
      <c r="M34" s="50">
        <v>292.04000000000002</v>
      </c>
      <c r="N34" s="37">
        <f t="shared" si="15"/>
        <v>44.450532724505329</v>
      </c>
      <c r="O34" s="50">
        <v>335</v>
      </c>
      <c r="P34" s="50">
        <v>198.27</v>
      </c>
      <c r="Q34" s="37">
        <f t="shared" si="16"/>
        <v>59.185074626865678</v>
      </c>
      <c r="R34" s="50">
        <v>992</v>
      </c>
      <c r="S34" s="47">
        <v>490.31</v>
      </c>
      <c r="T34" s="37">
        <f t="shared" si="17"/>
        <v>49.426411290322584</v>
      </c>
    </row>
    <row r="35" spans="1:20" ht="17.100000000000001" customHeight="1" x14ac:dyDescent="0.25">
      <c r="A35" s="35">
        <v>25</v>
      </c>
      <c r="B35" s="36" t="s">
        <v>40</v>
      </c>
      <c r="C35" s="50">
        <v>3</v>
      </c>
      <c r="D35" s="50">
        <v>0</v>
      </c>
      <c r="E35" s="37">
        <f t="shared" si="12"/>
        <v>0</v>
      </c>
      <c r="F35" s="50">
        <v>12</v>
      </c>
      <c r="G35" s="50">
        <v>0</v>
      </c>
      <c r="H35" s="37">
        <f t="shared" si="13"/>
        <v>0</v>
      </c>
      <c r="I35" s="50">
        <v>1</v>
      </c>
      <c r="J35" s="50">
        <v>0</v>
      </c>
      <c r="K35" s="37">
        <f t="shared" si="14"/>
        <v>0</v>
      </c>
      <c r="L35" s="50">
        <v>16</v>
      </c>
      <c r="M35" s="50">
        <v>0</v>
      </c>
      <c r="N35" s="37">
        <f t="shared" si="15"/>
        <v>0</v>
      </c>
      <c r="O35" s="50">
        <v>8</v>
      </c>
      <c r="P35" s="50">
        <v>2.0099999999999998</v>
      </c>
      <c r="Q35" s="37">
        <f t="shared" si="16"/>
        <v>25.124999999999996</v>
      </c>
      <c r="R35" s="50">
        <v>24</v>
      </c>
      <c r="S35" s="47">
        <v>2.0099999999999998</v>
      </c>
      <c r="T35" s="37">
        <f t="shared" si="17"/>
        <v>8.375</v>
      </c>
    </row>
    <row r="36" spans="1:20" ht="17.100000000000001" customHeight="1" x14ac:dyDescent="0.25">
      <c r="A36" s="35">
        <v>26</v>
      </c>
      <c r="B36" s="36" t="s">
        <v>41</v>
      </c>
      <c r="C36" s="50">
        <v>255</v>
      </c>
      <c r="D36" s="50">
        <v>104.63</v>
      </c>
      <c r="E36" s="37">
        <f t="shared" si="12"/>
        <v>41.031372549019608</v>
      </c>
      <c r="F36" s="50">
        <v>184</v>
      </c>
      <c r="G36" s="50">
        <v>61.2</v>
      </c>
      <c r="H36" s="37">
        <f t="shared" si="13"/>
        <v>33.260869565217391</v>
      </c>
      <c r="I36" s="50">
        <v>14</v>
      </c>
      <c r="J36" s="50">
        <v>0</v>
      </c>
      <c r="K36" s="37">
        <f t="shared" si="14"/>
        <v>0</v>
      </c>
      <c r="L36" s="50">
        <v>453</v>
      </c>
      <c r="M36" s="50">
        <v>165.83</v>
      </c>
      <c r="N36" s="37">
        <f t="shared" si="15"/>
        <v>36.607064017660043</v>
      </c>
      <c r="O36" s="50">
        <v>950</v>
      </c>
      <c r="P36" s="50">
        <v>495.2</v>
      </c>
      <c r="Q36" s="37">
        <f t="shared" si="16"/>
        <v>52.126315789473686</v>
      </c>
      <c r="R36" s="50">
        <v>1403</v>
      </c>
      <c r="S36" s="47">
        <v>661.03</v>
      </c>
      <c r="T36" s="37">
        <f t="shared" si="17"/>
        <v>47.115466856735566</v>
      </c>
    </row>
    <row r="37" spans="1:20" ht="17.100000000000001" customHeight="1" x14ac:dyDescent="0.25">
      <c r="A37" s="35">
        <v>27</v>
      </c>
      <c r="B37" s="36" t="s">
        <v>42</v>
      </c>
      <c r="C37" s="50">
        <v>1292</v>
      </c>
      <c r="D37" s="50">
        <v>795.69</v>
      </c>
      <c r="E37" s="37">
        <f t="shared" si="12"/>
        <v>61.585913312693506</v>
      </c>
      <c r="F37" s="50">
        <v>54</v>
      </c>
      <c r="G37" s="50">
        <v>12.33</v>
      </c>
      <c r="H37" s="37">
        <f t="shared" si="13"/>
        <v>22.833333333333332</v>
      </c>
      <c r="I37" s="50">
        <v>6</v>
      </c>
      <c r="J37" s="50">
        <v>2.64</v>
      </c>
      <c r="K37" s="37">
        <f t="shared" si="14"/>
        <v>44</v>
      </c>
      <c r="L37" s="50">
        <v>1352</v>
      </c>
      <c r="M37" s="50">
        <v>810.66</v>
      </c>
      <c r="N37" s="37">
        <f t="shared" si="15"/>
        <v>59.960059171597635</v>
      </c>
      <c r="O37" s="50">
        <v>151</v>
      </c>
      <c r="P37" s="50">
        <v>8.73</v>
      </c>
      <c r="Q37" s="37">
        <f t="shared" si="16"/>
        <v>5.781456953642385</v>
      </c>
      <c r="R37" s="50">
        <v>1503</v>
      </c>
      <c r="S37" s="47">
        <v>819.39</v>
      </c>
      <c r="T37" s="37">
        <f t="shared" si="17"/>
        <v>54.516966067864267</v>
      </c>
    </row>
    <row r="38" spans="1:20" ht="17.100000000000001" customHeight="1" x14ac:dyDescent="0.25">
      <c r="A38" s="38" t="s">
        <v>19</v>
      </c>
      <c r="B38" s="39" t="s">
        <v>43</v>
      </c>
      <c r="C38" s="49">
        <f>SUM(C22:C37)</f>
        <v>22674</v>
      </c>
      <c r="D38" s="49">
        <v>7627.05</v>
      </c>
      <c r="E38" s="40">
        <f t="shared" si="12"/>
        <v>33.637867160624509</v>
      </c>
      <c r="F38" s="49">
        <f>SUM(F22:F37)</f>
        <v>31709</v>
      </c>
      <c r="G38" s="49">
        <v>19427.25</v>
      </c>
      <c r="H38" s="40">
        <f t="shared" si="13"/>
        <v>61.267305812229964</v>
      </c>
      <c r="I38" s="49">
        <f>SUM(I22:I37)</f>
        <v>2661</v>
      </c>
      <c r="J38" s="49">
        <v>523.52</v>
      </c>
      <c r="K38" s="40">
        <f t="shared" si="14"/>
        <v>19.673806839534009</v>
      </c>
      <c r="L38" s="49">
        <f>SUM(L22:L37)</f>
        <v>57044</v>
      </c>
      <c r="M38" s="49">
        <v>27577.82</v>
      </c>
      <c r="N38" s="40">
        <f t="shared" si="15"/>
        <v>48.344821541266391</v>
      </c>
      <c r="O38" s="49">
        <f>SUM(O22:O37)</f>
        <v>30154</v>
      </c>
      <c r="P38" s="49">
        <v>15852.48</v>
      </c>
      <c r="Q38" s="40">
        <f t="shared" si="16"/>
        <v>52.571731776878686</v>
      </c>
      <c r="R38" s="49">
        <f>SUM(R22:R37)</f>
        <v>87198</v>
      </c>
      <c r="S38" s="48">
        <v>43430.31</v>
      </c>
      <c r="T38" s="40">
        <f t="shared" si="17"/>
        <v>49.806543728067155</v>
      </c>
    </row>
    <row r="39" spans="1:20" ht="17.100000000000001" customHeight="1" x14ac:dyDescent="0.25">
      <c r="A39" s="38" t="s">
        <v>19</v>
      </c>
      <c r="B39" s="39" t="s">
        <v>44</v>
      </c>
      <c r="C39" s="49">
        <f>SUM(C21,C38)</f>
        <v>66721</v>
      </c>
      <c r="D39" s="49">
        <v>19258.29</v>
      </c>
      <c r="E39" s="40">
        <f t="shared" si="12"/>
        <v>28.863910912606229</v>
      </c>
      <c r="F39" s="49">
        <f>SUM(F21,F38)</f>
        <v>102165</v>
      </c>
      <c r="G39" s="49">
        <v>57255.43</v>
      </c>
      <c r="H39" s="40">
        <f t="shared" si="13"/>
        <v>56.042118142220922</v>
      </c>
      <c r="I39" s="49">
        <f>SUM(I21,I38)</f>
        <v>6108</v>
      </c>
      <c r="J39" s="49">
        <v>1933.76</v>
      </c>
      <c r="K39" s="40">
        <f t="shared" si="14"/>
        <v>31.659462999345124</v>
      </c>
      <c r="L39" s="49">
        <f>SUM(L21,L38)</f>
        <v>174994</v>
      </c>
      <c r="M39" s="49">
        <v>78447.490000000005</v>
      </c>
      <c r="N39" s="40">
        <f t="shared" si="15"/>
        <v>44.828674125970039</v>
      </c>
      <c r="O39" s="49">
        <f>SUM(O21,O38)</f>
        <v>92593</v>
      </c>
      <c r="P39" s="49">
        <v>46402.19</v>
      </c>
      <c r="Q39" s="40">
        <f t="shared" si="16"/>
        <v>50.114144697763329</v>
      </c>
      <c r="R39" s="49">
        <f>SUM(R21,R38)</f>
        <v>267587</v>
      </c>
      <c r="S39" s="48">
        <v>124849.68</v>
      </c>
      <c r="T39" s="40">
        <f t="shared" si="17"/>
        <v>46.657602947826312</v>
      </c>
    </row>
    <row r="40" spans="1:20" ht="17.100000000000001" customHeight="1" x14ac:dyDescent="0.25">
      <c r="A40" s="38"/>
      <c r="B40" s="39" t="s">
        <v>45</v>
      </c>
      <c r="C40" s="49"/>
      <c r="D40" s="49" t="s">
        <v>19</v>
      </c>
      <c r="E40" s="41"/>
      <c r="F40" s="49"/>
      <c r="G40" s="49" t="s">
        <v>19</v>
      </c>
      <c r="H40" s="41"/>
      <c r="I40" s="49"/>
      <c r="J40" s="49" t="s">
        <v>19</v>
      </c>
      <c r="K40" s="41"/>
      <c r="L40" s="49"/>
      <c r="M40" s="49" t="s">
        <v>19</v>
      </c>
      <c r="N40" s="38"/>
      <c r="O40" s="49"/>
      <c r="P40" s="49" t="s">
        <v>19</v>
      </c>
      <c r="Q40" s="38"/>
      <c r="R40" s="49"/>
      <c r="S40" s="48" t="s">
        <v>19</v>
      </c>
      <c r="T40" s="41"/>
    </row>
    <row r="41" spans="1:20" ht="17.100000000000001" customHeight="1" x14ac:dyDescent="0.25">
      <c r="A41" s="35">
        <v>28</v>
      </c>
      <c r="B41" s="36" t="s">
        <v>46</v>
      </c>
      <c r="C41" s="50">
        <v>11930</v>
      </c>
      <c r="D41" s="50">
        <v>2360.71</v>
      </c>
      <c r="E41" s="37">
        <f>(D41/C41)*100</f>
        <v>19.788013411567476</v>
      </c>
      <c r="F41" s="50">
        <v>0</v>
      </c>
      <c r="G41" s="50">
        <v>5.17</v>
      </c>
      <c r="H41" s="37">
        <v>0</v>
      </c>
      <c r="I41" s="50">
        <v>300</v>
      </c>
      <c r="J41" s="50">
        <v>210.15</v>
      </c>
      <c r="K41" s="37">
        <f>(J41/I41)*100</f>
        <v>70.05</v>
      </c>
      <c r="L41" s="50">
        <v>12230</v>
      </c>
      <c r="M41" s="50">
        <v>2576.04</v>
      </c>
      <c r="N41" s="37">
        <f>(M41/L41)*100</f>
        <v>21.063286999182338</v>
      </c>
      <c r="O41" s="50">
        <v>1000</v>
      </c>
      <c r="P41" s="50">
        <v>500.59</v>
      </c>
      <c r="Q41" s="37">
        <f>(P41/O41)*100</f>
        <v>50.058999999999997</v>
      </c>
      <c r="R41" s="50">
        <v>13230</v>
      </c>
      <c r="S41" s="47">
        <v>3076.63</v>
      </c>
      <c r="T41" s="37">
        <f>(S41/R41)*100</f>
        <v>23.254950869236584</v>
      </c>
    </row>
    <row r="42" spans="1:20" ht="17.100000000000001" customHeight="1" x14ac:dyDescent="0.25">
      <c r="A42" s="38" t="s">
        <v>19</v>
      </c>
      <c r="B42" s="39" t="s">
        <v>74</v>
      </c>
      <c r="C42" s="49">
        <f>SUM(C40:C41)</f>
        <v>11930</v>
      </c>
      <c r="D42" s="49">
        <v>2360.71</v>
      </c>
      <c r="E42" s="40">
        <f>(D42/C42)*100</f>
        <v>19.788013411567476</v>
      </c>
      <c r="F42" s="49">
        <f>SUM(F40:F41)</f>
        <v>0</v>
      </c>
      <c r="G42" s="49">
        <v>5.17</v>
      </c>
      <c r="H42" s="40">
        <v>0</v>
      </c>
      <c r="I42" s="49">
        <f>SUM(I40:I41)</f>
        <v>300</v>
      </c>
      <c r="J42" s="49">
        <v>210.15</v>
      </c>
      <c r="K42" s="40">
        <f>(J42/I42)*100</f>
        <v>70.05</v>
      </c>
      <c r="L42" s="49">
        <f>SUM(L40:L41)</f>
        <v>12230</v>
      </c>
      <c r="M42" s="49">
        <v>2576.04</v>
      </c>
      <c r="N42" s="40">
        <f>(M42/L42)*100</f>
        <v>21.063286999182338</v>
      </c>
      <c r="O42" s="49">
        <f>SUM(O40:O41)</f>
        <v>1000</v>
      </c>
      <c r="P42" s="49">
        <v>500.59</v>
      </c>
      <c r="Q42" s="40">
        <f>(P42/O42)*100</f>
        <v>50.058999999999997</v>
      </c>
      <c r="R42" s="49">
        <f>SUM(R40:R41)</f>
        <v>13230</v>
      </c>
      <c r="S42" s="48">
        <v>3076.63</v>
      </c>
      <c r="T42" s="40">
        <f>(S42/R42)*100</f>
        <v>23.254950869236584</v>
      </c>
    </row>
    <row r="43" spans="1:20" ht="17.100000000000001" customHeight="1" x14ac:dyDescent="0.25">
      <c r="A43" s="38"/>
      <c r="B43" s="39" t="s">
        <v>47</v>
      </c>
      <c r="C43" s="49"/>
      <c r="D43" s="49" t="s">
        <v>19</v>
      </c>
      <c r="E43" s="41"/>
      <c r="F43" s="49"/>
      <c r="G43" s="49" t="s">
        <v>19</v>
      </c>
      <c r="H43" s="41"/>
      <c r="I43" s="49"/>
      <c r="J43" s="49" t="s">
        <v>19</v>
      </c>
      <c r="K43" s="41"/>
      <c r="L43" s="49"/>
      <c r="M43" s="49" t="s">
        <v>19</v>
      </c>
      <c r="N43" s="38"/>
      <c r="O43" s="49"/>
      <c r="P43" s="49" t="s">
        <v>19</v>
      </c>
      <c r="Q43" s="38"/>
      <c r="R43" s="49"/>
      <c r="S43" s="48" t="s">
        <v>19</v>
      </c>
      <c r="T43" s="41"/>
    </row>
    <row r="44" spans="1:20" ht="17.100000000000001" customHeight="1" x14ac:dyDescent="0.25">
      <c r="A44" s="35">
        <v>29</v>
      </c>
      <c r="B44" s="36" t="s">
        <v>48</v>
      </c>
      <c r="C44" s="50">
        <v>27626</v>
      </c>
      <c r="D44" s="50">
        <v>8011.09</v>
      </c>
      <c r="E44" s="37">
        <f>(D44/C44)*100</f>
        <v>28.998371099688704</v>
      </c>
      <c r="F44" s="50">
        <v>10520</v>
      </c>
      <c r="G44" s="50">
        <v>3618.65</v>
      </c>
      <c r="H44" s="37">
        <f>(G44/F44)*100</f>
        <v>34.397813688212928</v>
      </c>
      <c r="I44" s="50">
        <v>1082</v>
      </c>
      <c r="J44" s="50">
        <v>143.22999999999999</v>
      </c>
      <c r="K44" s="37">
        <f>(J44/I44)*100</f>
        <v>13.237523105360443</v>
      </c>
      <c r="L44" s="50">
        <v>39228</v>
      </c>
      <c r="M44" s="50">
        <v>11772.97</v>
      </c>
      <c r="N44" s="37">
        <f>(M44/L44)*100</f>
        <v>30.011649841949627</v>
      </c>
      <c r="O44" s="50">
        <v>1500</v>
      </c>
      <c r="P44" s="50">
        <v>621.19000000000005</v>
      </c>
      <c r="Q44" s="37">
        <f>(P44/O44)*100</f>
        <v>41.412666666666667</v>
      </c>
      <c r="R44" s="50">
        <v>40728</v>
      </c>
      <c r="S44" s="47">
        <v>12394.16</v>
      </c>
      <c r="T44" s="37">
        <f>(S44/R44)*100</f>
        <v>30.431545865252406</v>
      </c>
    </row>
    <row r="45" spans="1:20" ht="17.100000000000001" customHeight="1" x14ac:dyDescent="0.25">
      <c r="A45" s="38" t="s">
        <v>19</v>
      </c>
      <c r="B45" s="39" t="s">
        <v>49</v>
      </c>
      <c r="C45" s="49">
        <f>SUM(C43:C44)</f>
        <v>27626</v>
      </c>
      <c r="D45" s="49">
        <v>8011.09</v>
      </c>
      <c r="E45" s="40">
        <f>(D45/C45)*100</f>
        <v>28.998371099688704</v>
      </c>
      <c r="F45" s="49">
        <f>SUM(F43:F44)</f>
        <v>10520</v>
      </c>
      <c r="G45" s="49">
        <v>3618.65</v>
      </c>
      <c r="H45" s="40">
        <f>(G45/F45)*100</f>
        <v>34.397813688212928</v>
      </c>
      <c r="I45" s="49">
        <f>SUM(I43:I44)</f>
        <v>1082</v>
      </c>
      <c r="J45" s="49">
        <v>143.22999999999999</v>
      </c>
      <c r="K45" s="40">
        <f>(J45/I45)*100</f>
        <v>13.237523105360443</v>
      </c>
      <c r="L45" s="49">
        <f>SUM(L43:L44)</f>
        <v>39228</v>
      </c>
      <c r="M45" s="49">
        <v>11772.97</v>
      </c>
      <c r="N45" s="40">
        <f>(M45/L45)*100</f>
        <v>30.011649841949627</v>
      </c>
      <c r="O45" s="49">
        <f>SUM(O43:O44)</f>
        <v>1500</v>
      </c>
      <c r="P45" s="49">
        <v>621.19000000000005</v>
      </c>
      <c r="Q45" s="40">
        <f>(P45/O45)*100</f>
        <v>41.412666666666667</v>
      </c>
      <c r="R45" s="49">
        <f>SUM(R43:R44)</f>
        <v>40728</v>
      </c>
      <c r="S45" s="48">
        <v>12394.16</v>
      </c>
      <c r="T45" s="40">
        <f>(S45/R45)*100</f>
        <v>30.431545865252406</v>
      </c>
    </row>
    <row r="46" spans="1:20" ht="17.100000000000001" customHeight="1" x14ac:dyDescent="0.25">
      <c r="A46" s="38"/>
      <c r="B46" s="39" t="s">
        <v>50</v>
      </c>
      <c r="C46" s="49"/>
      <c r="D46" s="49" t="s">
        <v>19</v>
      </c>
      <c r="E46" s="41"/>
      <c r="F46" s="49"/>
      <c r="G46" s="49" t="s">
        <v>19</v>
      </c>
      <c r="H46" s="41"/>
      <c r="I46" s="49"/>
      <c r="J46" s="49" t="s">
        <v>19</v>
      </c>
      <c r="K46" s="41"/>
      <c r="L46" s="49"/>
      <c r="M46" s="49" t="s">
        <v>19</v>
      </c>
      <c r="N46" s="38"/>
      <c r="O46" s="49"/>
      <c r="P46" s="49" t="s">
        <v>19</v>
      </c>
      <c r="Q46" s="38"/>
      <c r="R46" s="49"/>
      <c r="S46" s="48" t="s">
        <v>19</v>
      </c>
      <c r="T46" s="41"/>
    </row>
    <row r="47" spans="1:20" ht="17.100000000000001" customHeight="1" x14ac:dyDescent="0.25">
      <c r="A47" s="35">
        <v>30</v>
      </c>
      <c r="B47" s="36" t="s">
        <v>51</v>
      </c>
      <c r="C47" s="50">
        <v>381</v>
      </c>
      <c r="D47" s="50">
        <v>126.04</v>
      </c>
      <c r="E47" s="37">
        <f t="shared" ref="E47:E53" si="18">(D47/C47)*100</f>
        <v>33.081364829396328</v>
      </c>
      <c r="F47" s="50">
        <v>367</v>
      </c>
      <c r="G47" s="50">
        <v>58.79</v>
      </c>
      <c r="H47" s="37">
        <f t="shared" ref="H47:H53" si="19">(G47/F47)*100</f>
        <v>16.019073569482288</v>
      </c>
      <c r="I47" s="50">
        <v>60</v>
      </c>
      <c r="J47" s="50">
        <v>42.19</v>
      </c>
      <c r="K47" s="37">
        <f t="shared" ref="K47:K53" si="20">(J47/I47)*100</f>
        <v>70.316666666666663</v>
      </c>
      <c r="L47" s="50">
        <v>808</v>
      </c>
      <c r="M47" s="50">
        <v>227.02</v>
      </c>
      <c r="N47" s="37">
        <f t="shared" ref="N47:N53" si="21">(M47/L47)*100</f>
        <v>28.096534653465348</v>
      </c>
      <c r="O47" s="50">
        <v>150</v>
      </c>
      <c r="P47" s="50">
        <v>42.23</v>
      </c>
      <c r="Q47" s="37">
        <f t="shared" ref="Q47:Q53" si="22">(P47/O47)*100</f>
        <v>28.153333333333329</v>
      </c>
      <c r="R47" s="50">
        <v>958</v>
      </c>
      <c r="S47" s="47">
        <v>269.25</v>
      </c>
      <c r="T47" s="37">
        <f t="shared" ref="T47:T53" si="23">(S47/R47)*100</f>
        <v>28.105427974947805</v>
      </c>
    </row>
    <row r="48" spans="1:20" ht="17.100000000000001" customHeight="1" x14ac:dyDescent="0.25">
      <c r="A48" s="35">
        <v>31</v>
      </c>
      <c r="B48" s="36" t="s">
        <v>52</v>
      </c>
      <c r="C48" s="50">
        <v>710</v>
      </c>
      <c r="D48" s="50">
        <v>558.22</v>
      </c>
      <c r="E48" s="37">
        <f t="shared" si="18"/>
        <v>78.622535211267603</v>
      </c>
      <c r="F48" s="50">
        <v>1482</v>
      </c>
      <c r="G48" s="50">
        <v>118.54</v>
      </c>
      <c r="H48" s="37">
        <f t="shared" si="19"/>
        <v>7.998650472334683</v>
      </c>
      <c r="I48" s="50">
        <v>110</v>
      </c>
      <c r="J48" s="50">
        <v>124.36</v>
      </c>
      <c r="K48" s="37">
        <f t="shared" si="20"/>
        <v>113.05454545454545</v>
      </c>
      <c r="L48" s="50">
        <v>2302</v>
      </c>
      <c r="M48" s="50">
        <v>801.12</v>
      </c>
      <c r="N48" s="37">
        <f t="shared" si="21"/>
        <v>34.801042571676803</v>
      </c>
      <c r="O48" s="50">
        <v>155</v>
      </c>
      <c r="P48" s="50">
        <v>153.6</v>
      </c>
      <c r="Q48" s="37">
        <f t="shared" si="22"/>
        <v>99.096774193548384</v>
      </c>
      <c r="R48" s="50">
        <v>2457</v>
      </c>
      <c r="S48" s="47">
        <v>954.72</v>
      </c>
      <c r="T48" s="37">
        <f t="shared" si="23"/>
        <v>38.857142857142854</v>
      </c>
    </row>
    <row r="49" spans="1:20" ht="17.100000000000001" customHeight="1" x14ac:dyDescent="0.25">
      <c r="A49" s="35">
        <v>32</v>
      </c>
      <c r="B49" s="36" t="s">
        <v>53</v>
      </c>
      <c r="C49" s="50">
        <v>3952</v>
      </c>
      <c r="D49" s="50">
        <v>625.57000000000005</v>
      </c>
      <c r="E49" s="37">
        <f t="shared" si="18"/>
        <v>15.829200404858302</v>
      </c>
      <c r="F49" s="50">
        <v>3865</v>
      </c>
      <c r="G49" s="50">
        <v>88.51</v>
      </c>
      <c r="H49" s="37">
        <f t="shared" si="19"/>
        <v>2.2900388098318243</v>
      </c>
      <c r="I49" s="50">
        <v>1115</v>
      </c>
      <c r="J49" s="50">
        <v>162.16999999999999</v>
      </c>
      <c r="K49" s="37">
        <f t="shared" si="20"/>
        <v>14.544394618834081</v>
      </c>
      <c r="L49" s="50">
        <v>8932</v>
      </c>
      <c r="M49" s="50">
        <v>876.24</v>
      </c>
      <c r="N49" s="37">
        <f t="shared" si="21"/>
        <v>9.8101209135691896</v>
      </c>
      <c r="O49" s="50">
        <v>410</v>
      </c>
      <c r="P49" s="50">
        <v>326.98</v>
      </c>
      <c r="Q49" s="37">
        <f t="shared" si="22"/>
        <v>79.751219512195121</v>
      </c>
      <c r="R49" s="50">
        <v>9342</v>
      </c>
      <c r="S49" s="47">
        <v>1203.23</v>
      </c>
      <c r="T49" s="37">
        <f t="shared" si="23"/>
        <v>12.879790194819096</v>
      </c>
    </row>
    <row r="50" spans="1:20" ht="17.100000000000001" customHeight="1" x14ac:dyDescent="0.25">
      <c r="A50" s="35">
        <v>33</v>
      </c>
      <c r="B50" s="36" t="s">
        <v>54</v>
      </c>
      <c r="C50" s="50">
        <v>220</v>
      </c>
      <c r="D50" s="50">
        <v>71.3</v>
      </c>
      <c r="E50" s="37">
        <f t="shared" si="18"/>
        <v>32.409090909090907</v>
      </c>
      <c r="F50" s="50">
        <v>156</v>
      </c>
      <c r="G50" s="50">
        <v>24.06</v>
      </c>
      <c r="H50" s="37">
        <f t="shared" si="19"/>
        <v>15.423076923076923</v>
      </c>
      <c r="I50" s="50">
        <v>160</v>
      </c>
      <c r="J50" s="50">
        <v>65.400000000000006</v>
      </c>
      <c r="K50" s="37">
        <f t="shared" si="20"/>
        <v>40.875000000000007</v>
      </c>
      <c r="L50" s="50">
        <v>536</v>
      </c>
      <c r="M50" s="50">
        <v>160.76</v>
      </c>
      <c r="N50" s="37">
        <f t="shared" si="21"/>
        <v>29.992537313432834</v>
      </c>
      <c r="O50" s="50">
        <v>40</v>
      </c>
      <c r="P50" s="50">
        <v>25.76</v>
      </c>
      <c r="Q50" s="37">
        <f t="shared" si="22"/>
        <v>64.400000000000006</v>
      </c>
      <c r="R50" s="50">
        <v>576</v>
      </c>
      <c r="S50" s="47">
        <v>186.53</v>
      </c>
      <c r="T50" s="37">
        <f t="shared" si="23"/>
        <v>32.383680555555557</v>
      </c>
    </row>
    <row r="51" spans="1:20" ht="17.100000000000001" customHeight="1" x14ac:dyDescent="0.25">
      <c r="A51" s="35">
        <v>34</v>
      </c>
      <c r="B51" s="36" t="s">
        <v>55</v>
      </c>
      <c r="C51" s="50">
        <v>460</v>
      </c>
      <c r="D51" s="50">
        <v>114.59</v>
      </c>
      <c r="E51" s="37">
        <f t="shared" si="18"/>
        <v>24.910869565217393</v>
      </c>
      <c r="F51" s="50">
        <v>445</v>
      </c>
      <c r="G51" s="50">
        <v>5.4</v>
      </c>
      <c r="H51" s="37">
        <f t="shared" si="19"/>
        <v>1.2134831460674158</v>
      </c>
      <c r="I51" s="50">
        <v>65</v>
      </c>
      <c r="J51" s="50">
        <v>7.02</v>
      </c>
      <c r="K51" s="37">
        <f t="shared" si="20"/>
        <v>10.8</v>
      </c>
      <c r="L51" s="50">
        <v>970</v>
      </c>
      <c r="M51" s="50">
        <v>127</v>
      </c>
      <c r="N51" s="37">
        <f t="shared" si="21"/>
        <v>13.092783505154641</v>
      </c>
      <c r="O51" s="50">
        <v>152</v>
      </c>
      <c r="P51" s="50">
        <v>54.04</v>
      </c>
      <c r="Q51" s="37">
        <f t="shared" si="22"/>
        <v>35.55263157894737</v>
      </c>
      <c r="R51" s="50">
        <v>1122</v>
      </c>
      <c r="S51" s="47">
        <v>181.04</v>
      </c>
      <c r="T51" s="37">
        <f t="shared" si="23"/>
        <v>16.135472370766486</v>
      </c>
    </row>
    <row r="52" spans="1:20" ht="17.100000000000001" customHeight="1" x14ac:dyDescent="0.25">
      <c r="A52" s="38" t="s">
        <v>19</v>
      </c>
      <c r="B52" s="39" t="s">
        <v>56</v>
      </c>
      <c r="C52" s="49">
        <f>SUM(C46:C51)</f>
        <v>5723</v>
      </c>
      <c r="D52" s="49">
        <v>1495.72</v>
      </c>
      <c r="E52" s="40">
        <f t="shared" si="18"/>
        <v>26.135243753276256</v>
      </c>
      <c r="F52" s="49">
        <f>SUM(F46:F51)</f>
        <v>6315</v>
      </c>
      <c r="G52" s="49">
        <v>295.3</v>
      </c>
      <c r="H52" s="40">
        <f t="shared" si="19"/>
        <v>4.6761678543151231</v>
      </c>
      <c r="I52" s="49">
        <f>SUM(I46:I51)</f>
        <v>1510</v>
      </c>
      <c r="J52" s="49">
        <v>401.13</v>
      </c>
      <c r="K52" s="40">
        <f t="shared" si="20"/>
        <v>26.564900662251656</v>
      </c>
      <c r="L52" s="49">
        <f>SUM(L46:L51)</f>
        <v>13548</v>
      </c>
      <c r="M52" s="49">
        <v>2192.16</v>
      </c>
      <c r="N52" s="40">
        <f t="shared" si="21"/>
        <v>16.180690876882196</v>
      </c>
      <c r="O52" s="49">
        <f>SUM(O46:O51)</f>
        <v>907</v>
      </c>
      <c r="P52" s="49">
        <v>602.6</v>
      </c>
      <c r="Q52" s="40">
        <f t="shared" si="22"/>
        <v>66.438809261300989</v>
      </c>
      <c r="R52" s="49">
        <f>SUM(R46:R51)</f>
        <v>14455</v>
      </c>
      <c r="S52" s="48">
        <v>2794.76</v>
      </c>
      <c r="T52" s="40">
        <f t="shared" si="23"/>
        <v>19.334209616049812</v>
      </c>
    </row>
    <row r="53" spans="1:20" ht="17.100000000000001" customHeight="1" x14ac:dyDescent="0.25">
      <c r="A53" s="38"/>
      <c r="B53" s="39" t="s">
        <v>7</v>
      </c>
      <c r="C53" s="49">
        <f>SUM(C39,C42,C45,C52)</f>
        <v>112000</v>
      </c>
      <c r="D53" s="49">
        <v>31125.82</v>
      </c>
      <c r="E53" s="40">
        <f t="shared" si="18"/>
        <v>27.790910714285715</v>
      </c>
      <c r="F53" s="49">
        <f>SUM(F39,F42,F45,F52)</f>
        <v>119000</v>
      </c>
      <c r="G53" s="49">
        <v>61174.559999999998</v>
      </c>
      <c r="H53" s="40">
        <f t="shared" si="19"/>
        <v>51.407193277310924</v>
      </c>
      <c r="I53" s="49">
        <f>SUM(I39,I42,I45,I52)</f>
        <v>9000</v>
      </c>
      <c r="J53" s="49">
        <v>2688.28</v>
      </c>
      <c r="K53" s="40">
        <f t="shared" si="20"/>
        <v>29.869777777777777</v>
      </c>
      <c r="L53" s="49">
        <f>SUM(L39,L42,L45,L52)</f>
        <v>240000</v>
      </c>
      <c r="M53" s="49">
        <v>94988.65</v>
      </c>
      <c r="N53" s="40">
        <f t="shared" si="21"/>
        <v>39.578604166666665</v>
      </c>
      <c r="O53" s="49">
        <f>SUM(O39,O42,O45,O52)</f>
        <v>96000</v>
      </c>
      <c r="P53" s="49">
        <v>48126.58</v>
      </c>
      <c r="Q53" s="40">
        <f t="shared" si="22"/>
        <v>50.13185416666667</v>
      </c>
      <c r="R53" s="49">
        <f>SUM(R39,R42,R45,R52)</f>
        <v>336000</v>
      </c>
      <c r="S53" s="48">
        <v>143115.23000000001</v>
      </c>
      <c r="T53" s="40">
        <f t="shared" si="23"/>
        <v>42.593818452380958</v>
      </c>
    </row>
    <row r="57" spans="1:20" x14ac:dyDescent="0.25">
      <c r="B57" s="42"/>
    </row>
  </sheetData>
  <mergeCells count="12"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  <mergeCell ref="O5:Q5"/>
    <mergeCell ref="R5:T5"/>
  </mergeCells>
  <pageMargins left="0.43307086614173229" right="0.19685039370078741" top="0.19685039370078741" bottom="0.19685039370078741" header="0.15748031496062992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7D6C-C097-47C1-8DEC-6D1BE0552E52}">
  <dimension ref="A1:T45"/>
  <sheetViews>
    <sheetView workbookViewId="0">
      <selection activeCell="C6" sqref="C1:Q1048576"/>
    </sheetView>
  </sheetViews>
  <sheetFormatPr defaultRowHeight="15" x14ac:dyDescent="0.25"/>
  <cols>
    <col min="1" max="1" width="4" style="26" bestFit="1" customWidth="1"/>
    <col min="2" max="2" width="32.85546875" style="27" bestFit="1" customWidth="1"/>
    <col min="3" max="3" width="10.5703125" style="26" hidden="1" customWidth="1"/>
    <col min="4" max="4" width="10.5703125" style="34" hidden="1" customWidth="1"/>
    <col min="5" max="5" width="10.5703125" style="28" hidden="1" customWidth="1"/>
    <col min="6" max="6" width="10.5703125" style="26" hidden="1" customWidth="1"/>
    <col min="7" max="7" width="10.5703125" style="34" hidden="1" customWidth="1"/>
    <col min="8" max="8" width="10.5703125" style="28" hidden="1" customWidth="1"/>
    <col min="9" max="9" width="10.5703125" style="26" hidden="1" customWidth="1"/>
    <col min="10" max="10" width="10.5703125" style="34" hidden="1" customWidth="1"/>
    <col min="11" max="11" width="10.5703125" style="28" hidden="1" customWidth="1"/>
    <col min="12" max="12" width="10.5703125" style="26" hidden="1" customWidth="1"/>
    <col min="13" max="13" width="10.5703125" style="34" hidden="1" customWidth="1"/>
    <col min="14" max="15" width="10.5703125" style="26" hidden="1" customWidth="1"/>
    <col min="16" max="16" width="10.5703125" style="34" hidden="1" customWidth="1"/>
    <col min="17" max="17" width="10.5703125" style="26" hidden="1" customWidth="1"/>
    <col min="18" max="18" width="10.5703125" style="26" customWidth="1"/>
    <col min="19" max="19" width="10.7109375" style="34" customWidth="1"/>
    <col min="20" max="20" width="10.5703125" style="28" customWidth="1"/>
  </cols>
  <sheetData>
    <row r="1" spans="1:20" ht="17.100000000000001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7.100000000000001" customHeight="1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7.100000000000001" customHeight="1" x14ac:dyDescent="0.25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7.100000000000001" customHeight="1" x14ac:dyDescent="0.25">
      <c r="A4" s="54" t="s">
        <v>73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17.100000000000001" customHeight="1" x14ac:dyDescent="0.25">
      <c r="A5" s="55" t="s">
        <v>72</v>
      </c>
      <c r="B5" s="56" t="s">
        <v>2</v>
      </c>
      <c r="C5" s="57" t="s">
        <v>3</v>
      </c>
      <c r="D5" s="57"/>
      <c r="E5" s="57"/>
      <c r="F5" s="57" t="s">
        <v>75</v>
      </c>
      <c r="G5" s="57"/>
      <c r="H5" s="57"/>
      <c r="I5" s="57" t="s">
        <v>4</v>
      </c>
      <c r="J5" s="57"/>
      <c r="K5" s="57"/>
      <c r="L5" s="57" t="s">
        <v>5</v>
      </c>
      <c r="M5" s="57"/>
      <c r="N5" s="57"/>
      <c r="O5" s="57" t="s">
        <v>6</v>
      </c>
      <c r="P5" s="57"/>
      <c r="Q5" s="57"/>
      <c r="R5" s="57" t="s">
        <v>7</v>
      </c>
      <c r="S5" s="57"/>
      <c r="T5" s="57"/>
    </row>
    <row r="6" spans="1:20" ht="17.100000000000001" customHeight="1" x14ac:dyDescent="0.25">
      <c r="A6" s="55"/>
      <c r="B6" s="56"/>
      <c r="C6" s="51" t="s">
        <v>8</v>
      </c>
      <c r="D6" s="43" t="s">
        <v>9</v>
      </c>
      <c r="E6" s="44" t="s">
        <v>10</v>
      </c>
      <c r="F6" s="51" t="s">
        <v>8</v>
      </c>
      <c r="G6" s="43" t="s">
        <v>9</v>
      </c>
      <c r="H6" s="44" t="s">
        <v>10</v>
      </c>
      <c r="I6" s="51" t="s">
        <v>8</v>
      </c>
      <c r="J6" s="43" t="s">
        <v>9</v>
      </c>
      <c r="K6" s="44" t="s">
        <v>10</v>
      </c>
      <c r="L6" s="51" t="s">
        <v>8</v>
      </c>
      <c r="M6" s="43" t="s">
        <v>9</v>
      </c>
      <c r="N6" s="51" t="s">
        <v>10</v>
      </c>
      <c r="O6" s="51" t="s">
        <v>8</v>
      </c>
      <c r="P6" s="43" t="s">
        <v>9</v>
      </c>
      <c r="Q6" s="51" t="s">
        <v>10</v>
      </c>
      <c r="R6" s="51" t="s">
        <v>8</v>
      </c>
      <c r="S6" s="43" t="s">
        <v>9</v>
      </c>
      <c r="T6" s="44" t="s">
        <v>10</v>
      </c>
    </row>
    <row r="7" spans="1:20" ht="17.100000000000001" customHeight="1" x14ac:dyDescent="0.25">
      <c r="A7" s="35">
        <v>25</v>
      </c>
      <c r="B7" s="36" t="s">
        <v>40</v>
      </c>
      <c r="C7" s="50">
        <v>3</v>
      </c>
      <c r="D7" s="50">
        <v>0</v>
      </c>
      <c r="E7" s="37">
        <v>0</v>
      </c>
      <c r="F7" s="50">
        <v>12</v>
      </c>
      <c r="G7" s="50">
        <v>0</v>
      </c>
      <c r="H7" s="37">
        <v>0</v>
      </c>
      <c r="I7" s="50">
        <v>1</v>
      </c>
      <c r="J7" s="50">
        <v>0</v>
      </c>
      <c r="K7" s="37">
        <v>0</v>
      </c>
      <c r="L7" s="50">
        <v>16</v>
      </c>
      <c r="M7" s="50">
        <v>0</v>
      </c>
      <c r="N7" s="37">
        <v>0</v>
      </c>
      <c r="O7" s="50">
        <v>8</v>
      </c>
      <c r="P7" s="50">
        <v>2.0099999999999998</v>
      </c>
      <c r="Q7" s="37">
        <v>25.124999999999996</v>
      </c>
      <c r="R7" s="50">
        <v>24</v>
      </c>
      <c r="S7" s="47">
        <v>2.0099999999999998</v>
      </c>
      <c r="T7" s="37">
        <v>8.375</v>
      </c>
    </row>
    <row r="8" spans="1:20" ht="17.100000000000001" customHeight="1" x14ac:dyDescent="0.25">
      <c r="A8" s="35">
        <v>23</v>
      </c>
      <c r="B8" s="36" t="s">
        <v>38</v>
      </c>
      <c r="C8" s="50">
        <v>6</v>
      </c>
      <c r="D8" s="50">
        <v>0</v>
      </c>
      <c r="E8" s="37">
        <v>0</v>
      </c>
      <c r="F8" s="50">
        <v>39</v>
      </c>
      <c r="G8" s="50">
        <v>3.35</v>
      </c>
      <c r="H8" s="37">
        <v>8.5897435897435894</v>
      </c>
      <c r="I8" s="50">
        <v>1</v>
      </c>
      <c r="J8" s="50">
        <v>0.46</v>
      </c>
      <c r="K8" s="37">
        <v>46</v>
      </c>
      <c r="L8" s="50">
        <v>46</v>
      </c>
      <c r="M8" s="50">
        <v>3.81</v>
      </c>
      <c r="N8" s="37">
        <v>8.2826086956521738</v>
      </c>
      <c r="O8" s="50">
        <v>8</v>
      </c>
      <c r="P8" s="50">
        <v>2.33</v>
      </c>
      <c r="Q8" s="37">
        <v>29.125</v>
      </c>
      <c r="R8" s="50">
        <v>54</v>
      </c>
      <c r="S8" s="47">
        <v>6.14</v>
      </c>
      <c r="T8" s="37">
        <v>11.37037037037037</v>
      </c>
    </row>
    <row r="9" spans="1:20" ht="17.100000000000001" customHeight="1" x14ac:dyDescent="0.25">
      <c r="A9" s="35">
        <v>32</v>
      </c>
      <c r="B9" s="36" t="s">
        <v>53</v>
      </c>
      <c r="C9" s="50">
        <v>3952</v>
      </c>
      <c r="D9" s="50">
        <v>625.57000000000005</v>
      </c>
      <c r="E9" s="37">
        <v>15.829200404858302</v>
      </c>
      <c r="F9" s="50">
        <v>3865</v>
      </c>
      <c r="G9" s="50">
        <v>88.51</v>
      </c>
      <c r="H9" s="37">
        <v>2.2900388098318243</v>
      </c>
      <c r="I9" s="50">
        <v>1115</v>
      </c>
      <c r="J9" s="50">
        <v>162.16999999999999</v>
      </c>
      <c r="K9" s="37">
        <v>14.544394618834081</v>
      </c>
      <c r="L9" s="50">
        <v>8932</v>
      </c>
      <c r="M9" s="50">
        <v>876.24</v>
      </c>
      <c r="N9" s="37">
        <v>9.8101209135691896</v>
      </c>
      <c r="O9" s="50">
        <v>410</v>
      </c>
      <c r="P9" s="50">
        <v>326.98</v>
      </c>
      <c r="Q9" s="37">
        <v>79.751219512195121</v>
      </c>
      <c r="R9" s="50">
        <v>9342</v>
      </c>
      <c r="S9" s="47">
        <v>1203.23</v>
      </c>
      <c r="T9" s="37">
        <v>12.879790194819096</v>
      </c>
    </row>
    <row r="10" spans="1:20" ht="17.100000000000001" customHeight="1" x14ac:dyDescent="0.25">
      <c r="A10" s="35">
        <v>34</v>
      </c>
      <c r="B10" s="36" t="s">
        <v>55</v>
      </c>
      <c r="C10" s="50">
        <v>460</v>
      </c>
      <c r="D10" s="50">
        <v>114.59</v>
      </c>
      <c r="E10" s="37">
        <v>24.910869565217393</v>
      </c>
      <c r="F10" s="50">
        <v>445</v>
      </c>
      <c r="G10" s="50">
        <v>5.4</v>
      </c>
      <c r="H10" s="37">
        <v>1.2134831460674158</v>
      </c>
      <c r="I10" s="50">
        <v>65</v>
      </c>
      <c r="J10" s="50">
        <v>7.02</v>
      </c>
      <c r="K10" s="37">
        <v>10.8</v>
      </c>
      <c r="L10" s="50">
        <v>970</v>
      </c>
      <c r="M10" s="50">
        <v>127</v>
      </c>
      <c r="N10" s="37">
        <v>13.092783505154641</v>
      </c>
      <c r="O10" s="50">
        <v>152</v>
      </c>
      <c r="P10" s="50">
        <v>54.04</v>
      </c>
      <c r="Q10" s="37">
        <v>35.55263157894737</v>
      </c>
      <c r="R10" s="50">
        <v>1122</v>
      </c>
      <c r="S10" s="47">
        <v>181.04</v>
      </c>
      <c r="T10" s="37">
        <v>16.135472370766486</v>
      </c>
    </row>
    <row r="11" spans="1:20" ht="17.100000000000001" customHeight="1" x14ac:dyDescent="0.25">
      <c r="A11" s="35">
        <v>9</v>
      </c>
      <c r="B11" s="36" t="s">
        <v>22</v>
      </c>
      <c r="C11" s="50">
        <v>600</v>
      </c>
      <c r="D11" s="50">
        <v>54.99</v>
      </c>
      <c r="E11" s="37">
        <v>9.1650000000000009</v>
      </c>
      <c r="F11" s="50">
        <v>677</v>
      </c>
      <c r="G11" s="50">
        <v>169.64</v>
      </c>
      <c r="H11" s="37">
        <v>25.057607090103396</v>
      </c>
      <c r="I11" s="50">
        <v>62</v>
      </c>
      <c r="J11" s="50">
        <v>26.33</v>
      </c>
      <c r="K11" s="37">
        <v>42.467741935483865</v>
      </c>
      <c r="L11" s="50">
        <v>1339</v>
      </c>
      <c r="M11" s="50">
        <v>250.96</v>
      </c>
      <c r="N11" s="37">
        <v>18.742345033607169</v>
      </c>
      <c r="O11" s="50">
        <v>1441</v>
      </c>
      <c r="P11" s="50">
        <v>216.42</v>
      </c>
      <c r="Q11" s="37">
        <v>15.018736988202635</v>
      </c>
      <c r="R11" s="50">
        <v>2780</v>
      </c>
      <c r="S11" s="47">
        <v>467.38</v>
      </c>
      <c r="T11" s="37">
        <v>16.812230215827338</v>
      </c>
    </row>
    <row r="12" spans="1:20" ht="17.100000000000001" customHeight="1" x14ac:dyDescent="0.25">
      <c r="A12" s="35">
        <v>14</v>
      </c>
      <c r="B12" s="36" t="s">
        <v>29</v>
      </c>
      <c r="C12" s="50">
        <v>4778</v>
      </c>
      <c r="D12" s="50">
        <v>1044.6600000000001</v>
      </c>
      <c r="E12" s="37">
        <v>21.863959815822522</v>
      </c>
      <c r="F12" s="50">
        <v>7378</v>
      </c>
      <c r="G12" s="50">
        <v>1074.1300000000001</v>
      </c>
      <c r="H12" s="37">
        <v>14.558552453239363</v>
      </c>
      <c r="I12" s="50">
        <v>1780</v>
      </c>
      <c r="J12" s="50">
        <v>367.7</v>
      </c>
      <c r="K12" s="37">
        <v>20.657303370786519</v>
      </c>
      <c r="L12" s="50">
        <v>13936</v>
      </c>
      <c r="M12" s="50">
        <v>2486.4899999999998</v>
      </c>
      <c r="N12" s="37">
        <v>17.842207233065441</v>
      </c>
      <c r="O12" s="50">
        <v>4810</v>
      </c>
      <c r="P12" s="50">
        <v>1631.65</v>
      </c>
      <c r="Q12" s="37">
        <v>33.922037422037427</v>
      </c>
      <c r="R12" s="50">
        <v>18746</v>
      </c>
      <c r="S12" s="47">
        <v>4118.13</v>
      </c>
      <c r="T12" s="37">
        <v>21.968046516590206</v>
      </c>
    </row>
    <row r="13" spans="1:20" ht="17.100000000000001" customHeight="1" x14ac:dyDescent="0.25">
      <c r="A13" s="35">
        <v>28</v>
      </c>
      <c r="B13" s="36" t="s">
        <v>46</v>
      </c>
      <c r="C13" s="50">
        <v>11930</v>
      </c>
      <c r="D13" s="50">
        <v>2360.71</v>
      </c>
      <c r="E13" s="37">
        <v>19.788013411567476</v>
      </c>
      <c r="F13" s="50">
        <v>0</v>
      </c>
      <c r="G13" s="50">
        <v>5.17</v>
      </c>
      <c r="H13" s="37">
        <v>0</v>
      </c>
      <c r="I13" s="50">
        <v>300</v>
      </c>
      <c r="J13" s="50">
        <v>210.15</v>
      </c>
      <c r="K13" s="37">
        <v>70.05</v>
      </c>
      <c r="L13" s="50">
        <v>12230</v>
      </c>
      <c r="M13" s="50">
        <v>2576.04</v>
      </c>
      <c r="N13" s="37">
        <v>21.063286999182338</v>
      </c>
      <c r="O13" s="50">
        <v>1000</v>
      </c>
      <c r="P13" s="50">
        <v>500.59</v>
      </c>
      <c r="Q13" s="37">
        <v>50.058999999999997</v>
      </c>
      <c r="R13" s="50">
        <v>13230</v>
      </c>
      <c r="S13" s="47">
        <v>3076.63</v>
      </c>
      <c r="T13" s="37">
        <v>23.254950869236584</v>
      </c>
    </row>
    <row r="14" spans="1:20" ht="17.100000000000001" customHeight="1" x14ac:dyDescent="0.25">
      <c r="A14" s="35">
        <v>19</v>
      </c>
      <c r="B14" s="36" t="s">
        <v>34</v>
      </c>
      <c r="C14" s="50">
        <v>8268</v>
      </c>
      <c r="D14" s="50">
        <v>1156.06</v>
      </c>
      <c r="E14" s="37">
        <v>13.982341557813255</v>
      </c>
      <c r="F14" s="50">
        <v>3203</v>
      </c>
      <c r="G14" s="50">
        <v>1085.57</v>
      </c>
      <c r="H14" s="37">
        <v>33.892288479550423</v>
      </c>
      <c r="I14" s="50">
        <v>80</v>
      </c>
      <c r="J14" s="50">
        <v>8.33</v>
      </c>
      <c r="K14" s="37">
        <v>10.4125</v>
      </c>
      <c r="L14" s="50">
        <v>11551</v>
      </c>
      <c r="M14" s="50">
        <v>2249.96</v>
      </c>
      <c r="N14" s="37">
        <v>19.478486711107262</v>
      </c>
      <c r="O14" s="50">
        <v>2116</v>
      </c>
      <c r="P14" s="50">
        <v>987.15</v>
      </c>
      <c r="Q14" s="37">
        <v>46.651701323251416</v>
      </c>
      <c r="R14" s="50">
        <v>13667</v>
      </c>
      <c r="S14" s="47">
        <v>3237.11</v>
      </c>
      <c r="T14" s="37">
        <v>23.685593034316238</v>
      </c>
    </row>
    <row r="15" spans="1:20" ht="17.100000000000001" customHeight="1" x14ac:dyDescent="0.25">
      <c r="A15" s="35">
        <v>7</v>
      </c>
      <c r="B15" s="36" t="s">
        <v>18</v>
      </c>
      <c r="C15" s="50">
        <v>2863</v>
      </c>
      <c r="D15" s="50">
        <v>387.94</v>
      </c>
      <c r="E15" s="37">
        <v>13.550122249388751</v>
      </c>
      <c r="F15" s="50">
        <v>3889</v>
      </c>
      <c r="G15" s="50">
        <v>919.48</v>
      </c>
      <c r="H15" s="37">
        <v>23.643095911545384</v>
      </c>
      <c r="I15" s="50">
        <v>590</v>
      </c>
      <c r="J15" s="50">
        <v>450.49</v>
      </c>
      <c r="K15" s="37">
        <v>76.354237288135593</v>
      </c>
      <c r="L15" s="50">
        <v>7342</v>
      </c>
      <c r="M15" s="50">
        <v>1757.91</v>
      </c>
      <c r="N15" s="37">
        <v>23.943203486788342</v>
      </c>
      <c r="O15" s="50">
        <v>1397</v>
      </c>
      <c r="P15" s="50">
        <v>332.66</v>
      </c>
      <c r="Q15" s="37">
        <v>23.81245526127416</v>
      </c>
      <c r="R15" s="50">
        <v>8739</v>
      </c>
      <c r="S15" s="47">
        <v>2090.5700000000002</v>
      </c>
      <c r="T15" s="37">
        <v>23.922302322920245</v>
      </c>
    </row>
    <row r="16" spans="1:20" ht="17.100000000000001" customHeight="1" x14ac:dyDescent="0.25">
      <c r="A16" s="35">
        <v>30</v>
      </c>
      <c r="B16" s="36" t="s">
        <v>51</v>
      </c>
      <c r="C16" s="50">
        <v>381</v>
      </c>
      <c r="D16" s="50">
        <v>126.04</v>
      </c>
      <c r="E16" s="37">
        <v>33.081364829396328</v>
      </c>
      <c r="F16" s="50">
        <v>367</v>
      </c>
      <c r="G16" s="50">
        <v>58.79</v>
      </c>
      <c r="H16" s="37">
        <v>16.019073569482288</v>
      </c>
      <c r="I16" s="50">
        <v>60</v>
      </c>
      <c r="J16" s="50">
        <v>42.19</v>
      </c>
      <c r="K16" s="37">
        <v>70.316666666666663</v>
      </c>
      <c r="L16" s="50">
        <v>808</v>
      </c>
      <c r="M16" s="50">
        <v>227.02</v>
      </c>
      <c r="N16" s="37">
        <v>28.096534653465348</v>
      </c>
      <c r="O16" s="50">
        <v>150</v>
      </c>
      <c r="P16" s="50">
        <v>42.23</v>
      </c>
      <c r="Q16" s="37">
        <v>28.153333333333329</v>
      </c>
      <c r="R16" s="50">
        <v>958</v>
      </c>
      <c r="S16" s="47">
        <v>269.25</v>
      </c>
      <c r="T16" s="37">
        <v>28.105427974947805</v>
      </c>
    </row>
    <row r="17" spans="1:20" ht="17.100000000000001" customHeight="1" x14ac:dyDescent="0.25">
      <c r="A17" s="35">
        <v>29</v>
      </c>
      <c r="B17" s="36" t="s">
        <v>48</v>
      </c>
      <c r="C17" s="50">
        <v>27626</v>
      </c>
      <c r="D17" s="50">
        <v>8011.09</v>
      </c>
      <c r="E17" s="37">
        <v>28.998371099688704</v>
      </c>
      <c r="F17" s="50">
        <v>10520</v>
      </c>
      <c r="G17" s="50">
        <v>3618.65</v>
      </c>
      <c r="H17" s="37">
        <v>34.397813688212928</v>
      </c>
      <c r="I17" s="50">
        <v>1082</v>
      </c>
      <c r="J17" s="50">
        <v>143.22999999999999</v>
      </c>
      <c r="K17" s="37">
        <v>13.237523105360443</v>
      </c>
      <c r="L17" s="50">
        <v>39228</v>
      </c>
      <c r="M17" s="50">
        <v>11772.97</v>
      </c>
      <c r="N17" s="37">
        <v>30.011649841949627</v>
      </c>
      <c r="O17" s="50">
        <v>1500</v>
      </c>
      <c r="P17" s="50">
        <v>621.19000000000005</v>
      </c>
      <c r="Q17" s="37">
        <v>41.412666666666667</v>
      </c>
      <c r="R17" s="50">
        <v>40728</v>
      </c>
      <c r="S17" s="47">
        <v>12394.16</v>
      </c>
      <c r="T17" s="37">
        <v>30.431545865252406</v>
      </c>
    </row>
    <row r="18" spans="1:20" ht="17.100000000000001" customHeight="1" x14ac:dyDescent="0.25">
      <c r="A18" s="35">
        <v>3</v>
      </c>
      <c r="B18" s="36" t="s">
        <v>14</v>
      </c>
      <c r="C18" s="50">
        <v>3725</v>
      </c>
      <c r="D18" s="50">
        <v>474.99</v>
      </c>
      <c r="E18" s="37">
        <v>12.751409395973154</v>
      </c>
      <c r="F18" s="50">
        <v>5493</v>
      </c>
      <c r="G18" s="50">
        <v>1872.6</v>
      </c>
      <c r="H18" s="37">
        <v>34.090660841070452</v>
      </c>
      <c r="I18" s="50">
        <v>316</v>
      </c>
      <c r="J18" s="50">
        <v>78.09</v>
      </c>
      <c r="K18" s="37">
        <v>24.712025316455698</v>
      </c>
      <c r="L18" s="50">
        <v>9534</v>
      </c>
      <c r="M18" s="50">
        <v>2425.67</v>
      </c>
      <c r="N18" s="37">
        <v>25.442311726452697</v>
      </c>
      <c r="O18" s="50">
        <v>4127</v>
      </c>
      <c r="P18" s="50">
        <v>1782.08</v>
      </c>
      <c r="Q18" s="37">
        <v>43.181003149987887</v>
      </c>
      <c r="R18" s="50">
        <v>13661</v>
      </c>
      <c r="S18" s="47">
        <v>4207.76</v>
      </c>
      <c r="T18" s="37">
        <v>30.801259058634066</v>
      </c>
    </row>
    <row r="19" spans="1:20" ht="17.100000000000001" customHeight="1" x14ac:dyDescent="0.25">
      <c r="A19" s="35">
        <v>33</v>
      </c>
      <c r="B19" s="36" t="s">
        <v>54</v>
      </c>
      <c r="C19" s="50">
        <v>220</v>
      </c>
      <c r="D19" s="50">
        <v>71.3</v>
      </c>
      <c r="E19" s="37">
        <v>32.409090909090907</v>
      </c>
      <c r="F19" s="50">
        <v>156</v>
      </c>
      <c r="G19" s="50">
        <v>24.06</v>
      </c>
      <c r="H19" s="37">
        <v>15.423076923076923</v>
      </c>
      <c r="I19" s="50">
        <v>160</v>
      </c>
      <c r="J19" s="50">
        <v>65.400000000000006</v>
      </c>
      <c r="K19" s="37">
        <v>40.875000000000007</v>
      </c>
      <c r="L19" s="50">
        <v>536</v>
      </c>
      <c r="M19" s="50">
        <v>160.76</v>
      </c>
      <c r="N19" s="37">
        <v>29.992537313432834</v>
      </c>
      <c r="O19" s="50">
        <v>40</v>
      </c>
      <c r="P19" s="50">
        <v>25.76</v>
      </c>
      <c r="Q19" s="37">
        <v>64.400000000000006</v>
      </c>
      <c r="R19" s="50">
        <v>576</v>
      </c>
      <c r="S19" s="47">
        <v>186.53</v>
      </c>
      <c r="T19" s="37">
        <v>32.383680555555557</v>
      </c>
    </row>
    <row r="20" spans="1:20" ht="17.100000000000001" customHeight="1" x14ac:dyDescent="0.25">
      <c r="A20" s="35">
        <v>18</v>
      </c>
      <c r="B20" s="36" t="s">
        <v>33</v>
      </c>
      <c r="C20" s="50">
        <v>764</v>
      </c>
      <c r="D20" s="50">
        <v>154.66</v>
      </c>
      <c r="E20" s="37">
        <v>20.243455497382197</v>
      </c>
      <c r="F20" s="50">
        <v>1329</v>
      </c>
      <c r="G20" s="50">
        <v>426.34</v>
      </c>
      <c r="H20" s="37">
        <v>32.079759217456733</v>
      </c>
      <c r="I20" s="50">
        <v>79</v>
      </c>
      <c r="J20" s="50">
        <v>11.06</v>
      </c>
      <c r="K20" s="37">
        <v>14.000000000000002</v>
      </c>
      <c r="L20" s="50">
        <v>2172</v>
      </c>
      <c r="M20" s="50">
        <v>592.05999999999995</v>
      </c>
      <c r="N20" s="37">
        <v>27.258747697974218</v>
      </c>
      <c r="O20" s="50">
        <v>760</v>
      </c>
      <c r="P20" s="50">
        <v>373.69</v>
      </c>
      <c r="Q20" s="37">
        <v>49.169736842105259</v>
      </c>
      <c r="R20" s="50">
        <v>2932</v>
      </c>
      <c r="S20" s="47">
        <v>965.75</v>
      </c>
      <c r="T20" s="37">
        <v>32.93826739427012</v>
      </c>
    </row>
    <row r="21" spans="1:20" ht="17.100000000000001" customHeight="1" x14ac:dyDescent="0.25">
      <c r="A21" s="35">
        <v>21</v>
      </c>
      <c r="B21" s="36" t="s">
        <v>36</v>
      </c>
      <c r="C21" s="50">
        <v>3</v>
      </c>
      <c r="D21" s="50">
        <v>0.3</v>
      </c>
      <c r="E21" s="37">
        <v>10</v>
      </c>
      <c r="F21" s="50">
        <v>16</v>
      </c>
      <c r="G21" s="50">
        <v>3.98</v>
      </c>
      <c r="H21" s="37">
        <v>24.875</v>
      </c>
      <c r="I21" s="50">
        <v>1</v>
      </c>
      <c r="J21" s="50">
        <v>0.35</v>
      </c>
      <c r="K21" s="37">
        <v>35</v>
      </c>
      <c r="L21" s="50">
        <v>20</v>
      </c>
      <c r="M21" s="50">
        <v>4.6399999999999997</v>
      </c>
      <c r="N21" s="37">
        <v>23.2</v>
      </c>
      <c r="O21" s="50">
        <v>8</v>
      </c>
      <c r="P21" s="50">
        <v>4.8</v>
      </c>
      <c r="Q21" s="37">
        <v>60</v>
      </c>
      <c r="R21" s="50">
        <v>28</v>
      </c>
      <c r="S21" s="47">
        <v>9.44</v>
      </c>
      <c r="T21" s="37">
        <v>33.714285714285715</v>
      </c>
    </row>
    <row r="22" spans="1:20" ht="17.100000000000001" customHeight="1" x14ac:dyDescent="0.25">
      <c r="A22" s="35">
        <v>12</v>
      </c>
      <c r="B22" s="36" t="s">
        <v>25</v>
      </c>
      <c r="C22" s="50">
        <v>116</v>
      </c>
      <c r="D22" s="50">
        <v>16.420000000000002</v>
      </c>
      <c r="E22" s="37">
        <v>14.155172413793105</v>
      </c>
      <c r="F22" s="50">
        <v>407</v>
      </c>
      <c r="G22" s="50">
        <v>59.66</v>
      </c>
      <c r="H22" s="37">
        <v>14.658476658476657</v>
      </c>
      <c r="I22" s="50">
        <v>22</v>
      </c>
      <c r="J22" s="50">
        <v>30.9</v>
      </c>
      <c r="K22" s="37">
        <v>140.45454545454547</v>
      </c>
      <c r="L22" s="50">
        <v>545</v>
      </c>
      <c r="M22" s="50">
        <v>106.98</v>
      </c>
      <c r="N22" s="37">
        <v>19.629357798165138</v>
      </c>
      <c r="O22" s="50">
        <v>45</v>
      </c>
      <c r="P22" s="50">
        <v>94.82</v>
      </c>
      <c r="Q22" s="37">
        <v>210.71111111111111</v>
      </c>
      <c r="R22" s="50">
        <v>590</v>
      </c>
      <c r="S22" s="47">
        <v>201.8</v>
      </c>
      <c r="T22" s="37">
        <v>34.20338983050847</v>
      </c>
    </row>
    <row r="23" spans="1:20" ht="17.100000000000001" customHeight="1" x14ac:dyDescent="0.25">
      <c r="A23" s="35">
        <v>4</v>
      </c>
      <c r="B23" s="36" t="s">
        <v>15</v>
      </c>
      <c r="C23" s="50">
        <v>4053</v>
      </c>
      <c r="D23" s="50">
        <v>1311.64</v>
      </c>
      <c r="E23" s="37">
        <v>32.362200838884782</v>
      </c>
      <c r="F23" s="50">
        <v>8567</v>
      </c>
      <c r="G23" s="50">
        <v>4138.53</v>
      </c>
      <c r="H23" s="37">
        <v>48.307809034667912</v>
      </c>
      <c r="I23" s="50">
        <v>376</v>
      </c>
      <c r="J23" s="50">
        <v>90.98</v>
      </c>
      <c r="K23" s="37">
        <v>24.196808510638299</v>
      </c>
      <c r="L23" s="50">
        <v>12996</v>
      </c>
      <c r="M23" s="50">
        <v>5541.15</v>
      </c>
      <c r="N23" s="37">
        <v>42.637349953831944</v>
      </c>
      <c r="O23" s="50">
        <v>5736</v>
      </c>
      <c r="P23" s="50">
        <v>1584.11</v>
      </c>
      <c r="Q23" s="37">
        <v>27.616980474198044</v>
      </c>
      <c r="R23" s="50">
        <v>18732</v>
      </c>
      <c r="S23" s="47">
        <v>7125.27</v>
      </c>
      <c r="T23" s="37">
        <v>38.03795643818065</v>
      </c>
    </row>
    <row r="24" spans="1:20" ht="17.100000000000001" customHeight="1" x14ac:dyDescent="0.25">
      <c r="A24" s="35">
        <v>31</v>
      </c>
      <c r="B24" s="36" t="s">
        <v>52</v>
      </c>
      <c r="C24" s="50">
        <v>710</v>
      </c>
      <c r="D24" s="50">
        <v>558.22</v>
      </c>
      <c r="E24" s="37">
        <v>78.622535211267603</v>
      </c>
      <c r="F24" s="50">
        <v>1482</v>
      </c>
      <c r="G24" s="50">
        <v>118.54</v>
      </c>
      <c r="H24" s="37">
        <v>7.998650472334683</v>
      </c>
      <c r="I24" s="50">
        <v>110</v>
      </c>
      <c r="J24" s="50">
        <v>124.36</v>
      </c>
      <c r="K24" s="37">
        <v>113.05454545454545</v>
      </c>
      <c r="L24" s="50">
        <v>2302</v>
      </c>
      <c r="M24" s="50">
        <v>801.12</v>
      </c>
      <c r="N24" s="37">
        <v>34.801042571676803</v>
      </c>
      <c r="O24" s="50">
        <v>155</v>
      </c>
      <c r="P24" s="50">
        <v>153.6</v>
      </c>
      <c r="Q24" s="37">
        <v>99.096774193548384</v>
      </c>
      <c r="R24" s="50">
        <v>2457</v>
      </c>
      <c r="S24" s="47">
        <v>954.72</v>
      </c>
      <c r="T24" s="37">
        <v>38.857142857142854</v>
      </c>
    </row>
    <row r="25" spans="1:20" ht="17.100000000000001" customHeight="1" x14ac:dyDescent="0.25">
      <c r="A25" s="35">
        <v>10</v>
      </c>
      <c r="B25" s="36" t="s">
        <v>23</v>
      </c>
      <c r="C25" s="50">
        <v>3551</v>
      </c>
      <c r="D25" s="50">
        <v>516.01</v>
      </c>
      <c r="E25" s="37">
        <v>14.531399605744861</v>
      </c>
      <c r="F25" s="50">
        <v>5200</v>
      </c>
      <c r="G25" s="50">
        <v>2583.0100000000002</v>
      </c>
      <c r="H25" s="37">
        <v>49.673269230769236</v>
      </c>
      <c r="I25" s="50">
        <v>273</v>
      </c>
      <c r="J25" s="50">
        <v>26.68</v>
      </c>
      <c r="K25" s="37">
        <v>9.7728937728937737</v>
      </c>
      <c r="L25" s="50">
        <v>9024</v>
      </c>
      <c r="M25" s="50">
        <v>3125.7</v>
      </c>
      <c r="N25" s="37">
        <v>34.637632978723403</v>
      </c>
      <c r="O25" s="50">
        <v>4820</v>
      </c>
      <c r="P25" s="50">
        <v>2299.3200000000002</v>
      </c>
      <c r="Q25" s="37">
        <v>47.70373443983403</v>
      </c>
      <c r="R25" s="50">
        <v>13844</v>
      </c>
      <c r="S25" s="47">
        <v>5425.02</v>
      </c>
      <c r="T25" s="37">
        <v>39.186795723779255</v>
      </c>
    </row>
    <row r="26" spans="1:20" ht="17.100000000000001" customHeight="1" x14ac:dyDescent="0.25">
      <c r="A26" s="35">
        <v>6</v>
      </c>
      <c r="B26" s="36" t="s">
        <v>17</v>
      </c>
      <c r="C26" s="50">
        <v>2143</v>
      </c>
      <c r="D26" s="50">
        <v>796.77</v>
      </c>
      <c r="E26" s="37">
        <v>37.180121325244983</v>
      </c>
      <c r="F26" s="50">
        <v>3620</v>
      </c>
      <c r="G26" s="50">
        <v>1688.63</v>
      </c>
      <c r="H26" s="37">
        <v>46.647237569060778</v>
      </c>
      <c r="I26" s="50">
        <v>145</v>
      </c>
      <c r="J26" s="50">
        <v>34.81</v>
      </c>
      <c r="K26" s="37">
        <v>24.006896551724139</v>
      </c>
      <c r="L26" s="50">
        <v>5908</v>
      </c>
      <c r="M26" s="50">
        <v>2520.1999999999998</v>
      </c>
      <c r="N26" s="37">
        <v>42.657413676371021</v>
      </c>
      <c r="O26" s="50">
        <v>2530</v>
      </c>
      <c r="P26" s="50">
        <v>895.37</v>
      </c>
      <c r="Q26" s="37">
        <v>35.3901185770751</v>
      </c>
      <c r="R26" s="50">
        <v>8438</v>
      </c>
      <c r="S26" s="47">
        <v>3415.57</v>
      </c>
      <c r="T26" s="37">
        <v>40.478430907798057</v>
      </c>
    </row>
    <row r="27" spans="1:20" ht="17.100000000000001" customHeight="1" x14ac:dyDescent="0.25">
      <c r="A27" s="38"/>
      <c r="B27" s="39" t="s">
        <v>7</v>
      </c>
      <c r="C27" s="49">
        <v>112000</v>
      </c>
      <c r="D27" s="49">
        <v>31125.82</v>
      </c>
      <c r="E27" s="40">
        <v>27.790910714285715</v>
      </c>
      <c r="F27" s="49">
        <v>119000</v>
      </c>
      <c r="G27" s="49">
        <v>61174.559999999998</v>
      </c>
      <c r="H27" s="40">
        <v>51.407193277310924</v>
      </c>
      <c r="I27" s="49">
        <v>9000</v>
      </c>
      <c r="J27" s="49">
        <v>2688.28</v>
      </c>
      <c r="K27" s="40">
        <v>29.869777777777777</v>
      </c>
      <c r="L27" s="49">
        <v>240000</v>
      </c>
      <c r="M27" s="49">
        <v>94988.65</v>
      </c>
      <c r="N27" s="40">
        <v>39.578604166666665</v>
      </c>
      <c r="O27" s="49">
        <v>96000</v>
      </c>
      <c r="P27" s="49">
        <v>48126.58</v>
      </c>
      <c r="Q27" s="40">
        <v>50.13185416666667</v>
      </c>
      <c r="R27" s="49">
        <v>336000</v>
      </c>
      <c r="S27" s="48">
        <v>143115.23000000001</v>
      </c>
      <c r="T27" s="40">
        <v>42.593818452380958</v>
      </c>
    </row>
    <row r="28" spans="1:20" ht="17.100000000000001" customHeight="1" x14ac:dyDescent="0.25">
      <c r="A28" s="35">
        <v>11</v>
      </c>
      <c r="B28" s="36" t="s">
        <v>24</v>
      </c>
      <c r="C28" s="50">
        <v>600</v>
      </c>
      <c r="D28" s="50">
        <v>244.92</v>
      </c>
      <c r="E28" s="37">
        <v>40.819999999999993</v>
      </c>
      <c r="F28" s="50">
        <v>1202</v>
      </c>
      <c r="G28" s="50">
        <v>334.13</v>
      </c>
      <c r="H28" s="37">
        <v>27.797836938435939</v>
      </c>
      <c r="I28" s="50">
        <v>65</v>
      </c>
      <c r="J28" s="50">
        <v>14</v>
      </c>
      <c r="K28" s="37">
        <v>21.53846153846154</v>
      </c>
      <c r="L28" s="50">
        <v>1867</v>
      </c>
      <c r="M28" s="50">
        <v>593.05999999999995</v>
      </c>
      <c r="N28" s="37">
        <v>31.765399035886443</v>
      </c>
      <c r="O28" s="50">
        <v>451</v>
      </c>
      <c r="P28" s="50">
        <v>398.12</v>
      </c>
      <c r="Q28" s="37">
        <v>88.2749445676275</v>
      </c>
      <c r="R28" s="50">
        <v>2318</v>
      </c>
      <c r="S28" s="47">
        <v>991.18</v>
      </c>
      <c r="T28" s="37">
        <v>42.760138050043139</v>
      </c>
    </row>
    <row r="29" spans="1:20" ht="17.100000000000001" customHeight="1" x14ac:dyDescent="0.25">
      <c r="A29" s="35">
        <v>22</v>
      </c>
      <c r="B29" s="36" t="s">
        <v>37</v>
      </c>
      <c r="C29" s="50">
        <v>970</v>
      </c>
      <c r="D29" s="50">
        <v>477.77</v>
      </c>
      <c r="E29" s="37">
        <v>49.254639175257729</v>
      </c>
      <c r="F29" s="50">
        <v>667</v>
      </c>
      <c r="G29" s="50">
        <v>258.58</v>
      </c>
      <c r="H29" s="37">
        <v>38.767616191904047</v>
      </c>
      <c r="I29" s="50">
        <v>120</v>
      </c>
      <c r="J29" s="50">
        <v>0.1</v>
      </c>
      <c r="K29" s="37">
        <v>8.3333333333333343E-2</v>
      </c>
      <c r="L29" s="50">
        <v>1757</v>
      </c>
      <c r="M29" s="50">
        <v>736.44</v>
      </c>
      <c r="N29" s="37">
        <v>41.914627205463859</v>
      </c>
      <c r="O29" s="50">
        <v>380</v>
      </c>
      <c r="P29" s="50">
        <v>196.33</v>
      </c>
      <c r="Q29" s="37">
        <v>51.665789473684207</v>
      </c>
      <c r="R29" s="50">
        <v>2137</v>
      </c>
      <c r="S29" s="47">
        <v>932.77</v>
      </c>
      <c r="T29" s="37">
        <v>43.648572765559194</v>
      </c>
    </row>
    <row r="30" spans="1:20" ht="17.100000000000001" customHeight="1" x14ac:dyDescent="0.25">
      <c r="A30" s="35">
        <v>20</v>
      </c>
      <c r="B30" s="36" t="s">
        <v>35</v>
      </c>
      <c r="C30" s="50">
        <v>3</v>
      </c>
      <c r="D30" s="50">
        <v>0.01</v>
      </c>
      <c r="E30" s="37">
        <v>0.33333333333333337</v>
      </c>
      <c r="F30" s="50">
        <v>27</v>
      </c>
      <c r="G30" s="50">
        <v>3.13</v>
      </c>
      <c r="H30" s="37">
        <v>11.592592592592592</v>
      </c>
      <c r="I30" s="50">
        <v>1</v>
      </c>
      <c r="J30" s="50">
        <v>0.41</v>
      </c>
      <c r="K30" s="37">
        <v>41</v>
      </c>
      <c r="L30" s="50">
        <v>31</v>
      </c>
      <c r="M30" s="50">
        <v>3.55</v>
      </c>
      <c r="N30" s="37">
        <v>11.451612903225806</v>
      </c>
      <c r="O30" s="50">
        <v>8</v>
      </c>
      <c r="P30" s="50">
        <v>13.99</v>
      </c>
      <c r="Q30" s="37">
        <v>174.875</v>
      </c>
      <c r="R30" s="50">
        <v>39</v>
      </c>
      <c r="S30" s="47">
        <v>17.53</v>
      </c>
      <c r="T30" s="37">
        <v>44.948717948717956</v>
      </c>
    </row>
    <row r="31" spans="1:20" ht="17.100000000000001" customHeight="1" x14ac:dyDescent="0.25">
      <c r="A31" s="35">
        <v>26</v>
      </c>
      <c r="B31" s="36" t="s">
        <v>41</v>
      </c>
      <c r="C31" s="50">
        <v>255</v>
      </c>
      <c r="D31" s="50">
        <v>104.63</v>
      </c>
      <c r="E31" s="37">
        <v>41.031372549019608</v>
      </c>
      <c r="F31" s="50">
        <v>184</v>
      </c>
      <c r="G31" s="50">
        <v>61.2</v>
      </c>
      <c r="H31" s="37">
        <v>33.260869565217391</v>
      </c>
      <c r="I31" s="50">
        <v>14</v>
      </c>
      <c r="J31" s="50">
        <v>0</v>
      </c>
      <c r="K31" s="37">
        <v>0</v>
      </c>
      <c r="L31" s="50">
        <v>453</v>
      </c>
      <c r="M31" s="50">
        <v>165.83</v>
      </c>
      <c r="N31" s="37">
        <v>36.607064017660043</v>
      </c>
      <c r="O31" s="50">
        <v>950</v>
      </c>
      <c r="P31" s="50">
        <v>495.2</v>
      </c>
      <c r="Q31" s="37">
        <v>52.126315789473686</v>
      </c>
      <c r="R31" s="50">
        <v>1403</v>
      </c>
      <c r="S31" s="47">
        <v>661.03</v>
      </c>
      <c r="T31" s="37">
        <v>47.115466856735566</v>
      </c>
    </row>
    <row r="32" spans="1:20" ht="17.100000000000001" customHeight="1" x14ac:dyDescent="0.25">
      <c r="A32" s="35">
        <v>8</v>
      </c>
      <c r="B32" s="36" t="s">
        <v>21</v>
      </c>
      <c r="C32" s="50">
        <v>3766</v>
      </c>
      <c r="D32" s="50">
        <v>1416.94</v>
      </c>
      <c r="E32" s="37">
        <v>37.624535315985128</v>
      </c>
      <c r="F32" s="50">
        <v>4636</v>
      </c>
      <c r="G32" s="50">
        <v>2874.43</v>
      </c>
      <c r="H32" s="37">
        <v>62.002372735116474</v>
      </c>
      <c r="I32" s="50">
        <v>225</v>
      </c>
      <c r="J32" s="50">
        <v>70.44</v>
      </c>
      <c r="K32" s="37">
        <v>31.306666666666665</v>
      </c>
      <c r="L32" s="50">
        <v>8627</v>
      </c>
      <c r="M32" s="50">
        <v>4361.8100000000004</v>
      </c>
      <c r="N32" s="37">
        <v>50.559986090181994</v>
      </c>
      <c r="O32" s="50">
        <v>3110</v>
      </c>
      <c r="P32" s="50">
        <v>1184.8</v>
      </c>
      <c r="Q32" s="37">
        <v>38.09646302250804</v>
      </c>
      <c r="R32" s="50">
        <v>11737</v>
      </c>
      <c r="S32" s="47">
        <v>5546.61</v>
      </c>
      <c r="T32" s="37">
        <v>47.257476356820312</v>
      </c>
    </row>
    <row r="33" spans="1:20" ht="17.100000000000001" customHeight="1" x14ac:dyDescent="0.25">
      <c r="A33" s="35">
        <v>1</v>
      </c>
      <c r="B33" s="36" t="s">
        <v>12</v>
      </c>
      <c r="C33" s="50">
        <v>11052</v>
      </c>
      <c r="D33" s="50">
        <v>2636.96</v>
      </c>
      <c r="E33" s="37">
        <v>23.859572927976838</v>
      </c>
      <c r="F33" s="50">
        <v>16298</v>
      </c>
      <c r="G33" s="50">
        <v>10273.4</v>
      </c>
      <c r="H33" s="37">
        <v>63.034728187507675</v>
      </c>
      <c r="I33" s="50">
        <v>603</v>
      </c>
      <c r="J33" s="50">
        <v>377.57</v>
      </c>
      <c r="K33" s="37">
        <v>62.615257048092865</v>
      </c>
      <c r="L33" s="50">
        <v>27953</v>
      </c>
      <c r="M33" s="50">
        <v>13287.93</v>
      </c>
      <c r="N33" s="37">
        <v>47.536686581046759</v>
      </c>
      <c r="O33" s="50">
        <v>23965</v>
      </c>
      <c r="P33" s="50">
        <v>12146.61</v>
      </c>
      <c r="Q33" s="37">
        <v>50.684790319215523</v>
      </c>
      <c r="R33" s="50">
        <v>51918</v>
      </c>
      <c r="S33" s="47">
        <v>25434.54</v>
      </c>
      <c r="T33" s="37">
        <v>48.98983011672253</v>
      </c>
    </row>
    <row r="34" spans="1:20" ht="17.100000000000001" customHeight="1" x14ac:dyDescent="0.25">
      <c r="A34" s="35">
        <v>24</v>
      </c>
      <c r="B34" s="36" t="s">
        <v>39</v>
      </c>
      <c r="C34" s="50">
        <v>180</v>
      </c>
      <c r="D34" s="50">
        <v>79.56</v>
      </c>
      <c r="E34" s="37">
        <v>44.2</v>
      </c>
      <c r="F34" s="50">
        <v>470</v>
      </c>
      <c r="G34" s="50">
        <v>212.42</v>
      </c>
      <c r="H34" s="37">
        <v>45.195744680851064</v>
      </c>
      <c r="I34" s="50">
        <v>7</v>
      </c>
      <c r="J34" s="50">
        <v>0.06</v>
      </c>
      <c r="K34" s="37">
        <v>0.85714285714285721</v>
      </c>
      <c r="L34" s="50">
        <v>657</v>
      </c>
      <c r="M34" s="50">
        <v>292.04000000000002</v>
      </c>
      <c r="N34" s="37">
        <v>44.450532724505329</v>
      </c>
      <c r="O34" s="50">
        <v>335</v>
      </c>
      <c r="P34" s="50">
        <v>198.27</v>
      </c>
      <c r="Q34" s="37">
        <v>59.185074626865678</v>
      </c>
      <c r="R34" s="50">
        <v>992</v>
      </c>
      <c r="S34" s="47">
        <v>490.31</v>
      </c>
      <c r="T34" s="37">
        <v>49.426411290322584</v>
      </c>
    </row>
    <row r="35" spans="1:20" ht="17.100000000000001" customHeight="1" x14ac:dyDescent="0.25">
      <c r="A35" s="35">
        <v>2</v>
      </c>
      <c r="B35" s="36" t="s">
        <v>13</v>
      </c>
      <c r="C35" s="50">
        <v>3663</v>
      </c>
      <c r="D35" s="50">
        <v>1250.28</v>
      </c>
      <c r="E35" s="37">
        <v>34.13267813267813</v>
      </c>
      <c r="F35" s="50">
        <v>5400</v>
      </c>
      <c r="G35" s="50">
        <v>2718.05</v>
      </c>
      <c r="H35" s="37">
        <v>50.334259259259262</v>
      </c>
      <c r="I35" s="50">
        <v>290</v>
      </c>
      <c r="J35" s="50">
        <v>25.49</v>
      </c>
      <c r="K35" s="37">
        <v>8.7896551724137915</v>
      </c>
      <c r="L35" s="50">
        <v>9353</v>
      </c>
      <c r="M35" s="50">
        <v>3993.82</v>
      </c>
      <c r="N35" s="37">
        <v>42.700951566342354</v>
      </c>
      <c r="O35" s="50">
        <v>4150</v>
      </c>
      <c r="P35" s="50">
        <v>3120.81</v>
      </c>
      <c r="Q35" s="37">
        <v>75.200240963855421</v>
      </c>
      <c r="R35" s="50">
        <v>13503</v>
      </c>
      <c r="S35" s="47">
        <v>7114.64</v>
      </c>
      <c r="T35" s="37">
        <v>52.689328297415393</v>
      </c>
    </row>
    <row r="36" spans="1:20" ht="17.100000000000001" customHeight="1" x14ac:dyDescent="0.25">
      <c r="A36" s="35">
        <v>27</v>
      </c>
      <c r="B36" s="36" t="s">
        <v>42</v>
      </c>
      <c r="C36" s="50">
        <v>1292</v>
      </c>
      <c r="D36" s="50">
        <v>795.69</v>
      </c>
      <c r="E36" s="37">
        <v>61.585913312693506</v>
      </c>
      <c r="F36" s="50">
        <v>54</v>
      </c>
      <c r="G36" s="50">
        <v>12.33</v>
      </c>
      <c r="H36" s="37">
        <v>22.833333333333332</v>
      </c>
      <c r="I36" s="50">
        <v>6</v>
      </c>
      <c r="J36" s="50">
        <v>2.64</v>
      </c>
      <c r="K36" s="37">
        <v>44</v>
      </c>
      <c r="L36" s="50">
        <v>1352</v>
      </c>
      <c r="M36" s="50">
        <v>810.66</v>
      </c>
      <c r="N36" s="37">
        <v>59.960059171597635</v>
      </c>
      <c r="O36" s="50">
        <v>151</v>
      </c>
      <c r="P36" s="50">
        <v>8.73</v>
      </c>
      <c r="Q36" s="37">
        <v>5.781456953642385</v>
      </c>
      <c r="R36" s="50">
        <v>1503</v>
      </c>
      <c r="S36" s="47">
        <v>819.39</v>
      </c>
      <c r="T36" s="37">
        <v>54.516966067864267</v>
      </c>
    </row>
    <row r="37" spans="1:20" ht="17.100000000000001" customHeight="1" x14ac:dyDescent="0.25">
      <c r="A37" s="35">
        <v>5</v>
      </c>
      <c r="B37" s="36" t="s">
        <v>16</v>
      </c>
      <c r="C37" s="50">
        <v>7915</v>
      </c>
      <c r="D37" s="50">
        <v>2523.38</v>
      </c>
      <c r="E37" s="37">
        <v>31.880985470625394</v>
      </c>
      <c r="F37" s="50">
        <v>15067</v>
      </c>
      <c r="G37" s="50">
        <v>10196.620000000001</v>
      </c>
      <c r="H37" s="37">
        <v>67.675184177341222</v>
      </c>
      <c r="I37" s="50">
        <v>480</v>
      </c>
      <c r="J37" s="50">
        <v>184.46</v>
      </c>
      <c r="K37" s="37">
        <v>38.429166666666667</v>
      </c>
      <c r="L37" s="50">
        <v>23462</v>
      </c>
      <c r="M37" s="50">
        <v>12904.45</v>
      </c>
      <c r="N37" s="37">
        <v>55.001491773932322</v>
      </c>
      <c r="O37" s="50">
        <v>10667</v>
      </c>
      <c r="P37" s="50">
        <v>6494.57</v>
      </c>
      <c r="Q37" s="37">
        <v>60.884691103403021</v>
      </c>
      <c r="R37" s="50">
        <v>34129</v>
      </c>
      <c r="S37" s="47">
        <v>19399.03</v>
      </c>
      <c r="T37" s="37">
        <v>56.840311758328689</v>
      </c>
    </row>
    <row r="38" spans="1:20" ht="17.100000000000001" customHeight="1" x14ac:dyDescent="0.25">
      <c r="A38" s="35">
        <v>13</v>
      </c>
      <c r="B38" s="36" t="s">
        <v>28</v>
      </c>
      <c r="C38" s="50">
        <v>1960</v>
      </c>
      <c r="D38" s="50">
        <v>1451.84</v>
      </c>
      <c r="E38" s="37">
        <v>74.073469387755097</v>
      </c>
      <c r="F38" s="50">
        <v>3867</v>
      </c>
      <c r="G38" s="50">
        <v>2609.9899999999998</v>
      </c>
      <c r="H38" s="37">
        <v>67.49392293767778</v>
      </c>
      <c r="I38" s="50">
        <v>200</v>
      </c>
      <c r="J38" s="50">
        <v>54.88</v>
      </c>
      <c r="K38" s="37">
        <v>27.440000000000005</v>
      </c>
      <c r="L38" s="50">
        <v>6027</v>
      </c>
      <c r="M38" s="50">
        <v>4116.7</v>
      </c>
      <c r="N38" s="37">
        <v>68.304297328687568</v>
      </c>
      <c r="O38" s="50">
        <v>3790</v>
      </c>
      <c r="P38" s="50">
        <v>2238.83</v>
      </c>
      <c r="Q38" s="37">
        <v>59.072031662269133</v>
      </c>
      <c r="R38" s="50">
        <v>9817</v>
      </c>
      <c r="S38" s="47">
        <v>6355.54</v>
      </c>
      <c r="T38" s="37">
        <v>64.740144647040836</v>
      </c>
    </row>
    <row r="39" spans="1:20" ht="17.100000000000001" customHeight="1" x14ac:dyDescent="0.25">
      <c r="A39" s="35">
        <v>16</v>
      </c>
      <c r="B39" s="36" t="s">
        <v>31</v>
      </c>
      <c r="C39" s="50">
        <v>2826</v>
      </c>
      <c r="D39" s="50">
        <v>1647.58</v>
      </c>
      <c r="E39" s="37">
        <v>58.300778485491854</v>
      </c>
      <c r="F39" s="50">
        <v>7800</v>
      </c>
      <c r="G39" s="50">
        <v>7099.4</v>
      </c>
      <c r="H39" s="37">
        <v>91.017948717948713</v>
      </c>
      <c r="I39" s="50">
        <v>200</v>
      </c>
      <c r="J39" s="50">
        <v>61.5</v>
      </c>
      <c r="K39" s="37">
        <v>30.75</v>
      </c>
      <c r="L39" s="50">
        <v>10826</v>
      </c>
      <c r="M39" s="50">
        <v>8808.48</v>
      </c>
      <c r="N39" s="37">
        <v>81.364123406613714</v>
      </c>
      <c r="O39" s="50">
        <v>10020</v>
      </c>
      <c r="P39" s="50">
        <v>5275.65</v>
      </c>
      <c r="Q39" s="37">
        <v>52.651197604790411</v>
      </c>
      <c r="R39" s="50">
        <v>20846</v>
      </c>
      <c r="S39" s="47">
        <v>14084.14</v>
      </c>
      <c r="T39" s="37">
        <v>67.562793821356621</v>
      </c>
    </row>
    <row r="40" spans="1:20" ht="17.100000000000001" customHeight="1" x14ac:dyDescent="0.25">
      <c r="A40" s="35">
        <v>15</v>
      </c>
      <c r="B40" s="36" t="s">
        <v>30</v>
      </c>
      <c r="C40" s="50">
        <v>160</v>
      </c>
      <c r="D40" s="50">
        <v>48.72</v>
      </c>
      <c r="E40" s="37">
        <v>30.45</v>
      </c>
      <c r="F40" s="50">
        <v>163</v>
      </c>
      <c r="G40" s="50">
        <v>97.14</v>
      </c>
      <c r="H40" s="37">
        <v>59.595092024539873</v>
      </c>
      <c r="I40" s="50">
        <v>11</v>
      </c>
      <c r="J40" s="50">
        <v>0.2</v>
      </c>
      <c r="K40" s="37">
        <v>1.8181818181818183</v>
      </c>
      <c r="L40" s="50">
        <v>334</v>
      </c>
      <c r="M40" s="50">
        <v>146.06</v>
      </c>
      <c r="N40" s="37">
        <v>43.730538922155688</v>
      </c>
      <c r="O40" s="50">
        <v>480</v>
      </c>
      <c r="P40" s="50">
        <v>448.3</v>
      </c>
      <c r="Q40" s="37">
        <v>93.395833333333329</v>
      </c>
      <c r="R40" s="50">
        <v>814</v>
      </c>
      <c r="S40" s="47">
        <v>594.36</v>
      </c>
      <c r="T40" s="37">
        <v>73.017199017199019</v>
      </c>
    </row>
    <row r="41" spans="1:20" ht="17.100000000000001" customHeight="1" x14ac:dyDescent="0.25">
      <c r="A41" s="35">
        <v>17</v>
      </c>
      <c r="B41" s="36" t="s">
        <v>32</v>
      </c>
      <c r="C41" s="50">
        <v>1206</v>
      </c>
      <c r="D41" s="50">
        <v>665.58</v>
      </c>
      <c r="E41" s="37">
        <v>55.189054726368155</v>
      </c>
      <c r="F41" s="50">
        <v>6500</v>
      </c>
      <c r="G41" s="50">
        <v>6479.71</v>
      </c>
      <c r="H41" s="37">
        <v>99.687846153846152</v>
      </c>
      <c r="I41" s="50">
        <v>160</v>
      </c>
      <c r="J41" s="50">
        <v>15.83</v>
      </c>
      <c r="K41" s="37">
        <v>9.8937499999999989</v>
      </c>
      <c r="L41" s="50">
        <v>7866</v>
      </c>
      <c r="M41" s="50">
        <v>7161.11</v>
      </c>
      <c r="N41" s="37">
        <v>91.038774472412911</v>
      </c>
      <c r="O41" s="50">
        <v>6330</v>
      </c>
      <c r="P41" s="50">
        <v>3975.57</v>
      </c>
      <c r="Q41" s="37">
        <v>62.805213270142183</v>
      </c>
      <c r="R41" s="50">
        <v>14196</v>
      </c>
      <c r="S41" s="47">
        <v>11136.67</v>
      </c>
      <c r="T41" s="37">
        <v>78.449351930121153</v>
      </c>
    </row>
    <row r="45" spans="1:20" x14ac:dyDescent="0.25">
      <c r="B45" s="42"/>
    </row>
  </sheetData>
  <autoFilter ref="A6:T6" xr:uid="{ED107D6C-C097-47C1-8DEC-6D1BE0552E52}">
    <sortState xmlns:xlrd2="http://schemas.microsoft.com/office/spreadsheetml/2017/richdata2" ref="A8:T41">
      <sortCondition ref="T6"/>
    </sortState>
  </autoFilter>
  <mergeCells count="12">
    <mergeCell ref="O5:Q5"/>
    <mergeCell ref="R5:T5"/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31" workbookViewId="0">
      <selection activeCell="B51" sqref="B51"/>
    </sheetView>
  </sheetViews>
  <sheetFormatPr defaultRowHeight="15" x14ac:dyDescent="0.25"/>
  <cols>
    <col min="1" max="1" width="5.42578125" customWidth="1"/>
    <col min="2" max="2" width="24" customWidth="1"/>
    <col min="3" max="10" width="12.85546875" customWidth="1"/>
  </cols>
  <sheetData>
    <row r="1" spans="1:10" ht="2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57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x14ac:dyDescent="0.3">
      <c r="A3" s="60" t="str">
        <f>Bankwise!A3</f>
        <v>BANK WISE PERFORMANCE : ANNUAL CREDIT PLAN (ACP) FY 2025 - 26 AS ON 30.09.2025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8.75" x14ac:dyDescent="0.3">
      <c r="A4" s="63" t="s">
        <v>58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45" customHeight="1" x14ac:dyDescent="0.25">
      <c r="A5" s="16" t="s">
        <v>1</v>
      </c>
      <c r="B5" s="17" t="s">
        <v>59</v>
      </c>
      <c r="C5" s="55" t="s">
        <v>60</v>
      </c>
      <c r="D5" s="55"/>
      <c r="E5" s="55"/>
      <c r="F5" s="64" t="s">
        <v>61</v>
      </c>
      <c r="G5" s="64"/>
      <c r="H5" s="64"/>
      <c r="I5" s="64" t="s">
        <v>62</v>
      </c>
      <c r="J5" s="64"/>
    </row>
    <row r="6" spans="1:10" x14ac:dyDescent="0.25">
      <c r="A6" s="16"/>
      <c r="B6" s="17"/>
      <c r="C6" s="16" t="s">
        <v>8</v>
      </c>
      <c r="D6" s="16" t="s">
        <v>9</v>
      </c>
      <c r="E6" s="17" t="s">
        <v>10</v>
      </c>
      <c r="F6" s="16" t="s">
        <v>8</v>
      </c>
      <c r="G6" s="16" t="s">
        <v>9</v>
      </c>
      <c r="H6" s="17" t="s">
        <v>10</v>
      </c>
      <c r="I6" s="17" t="s">
        <v>63</v>
      </c>
      <c r="J6" s="3" t="s">
        <v>9</v>
      </c>
    </row>
    <row r="7" spans="1:10" x14ac:dyDescent="0.25">
      <c r="A7" s="18"/>
      <c r="B7" s="18" t="s">
        <v>11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">
        <v>1</v>
      </c>
      <c r="B8" s="1" t="e">
        <f>Bankwise!#REF!</f>
        <v>#REF!</v>
      </c>
      <c r="C8" s="4"/>
      <c r="D8" s="4"/>
      <c r="E8" s="5" t="e">
        <f t="shared" ref="E8:E55" si="0">SUM(D8/C8)</f>
        <v>#DIV/0!</v>
      </c>
      <c r="F8" s="4" t="e">
        <f>Bankwise!#REF!</f>
        <v>#REF!</v>
      </c>
      <c r="G8" s="4" t="e">
        <f>Bankwise!#REF!</f>
        <v>#REF!</v>
      </c>
      <c r="H8" s="5" t="e">
        <f t="shared" ref="H8:H55" si="1">SUM(G8/F8)</f>
        <v>#REF!</v>
      </c>
      <c r="I8" s="6" t="e">
        <f>(F8-C8)/C8</f>
        <v>#REF!</v>
      </c>
      <c r="J8" s="6" t="e">
        <f>(G8-D8)/D8</f>
        <v>#REF!</v>
      </c>
    </row>
    <row r="9" spans="1:10" x14ac:dyDescent="0.25">
      <c r="A9" s="1">
        <v>2</v>
      </c>
      <c r="B9" s="1" t="e">
        <f>Bankwise!#REF!</f>
        <v>#REF!</v>
      </c>
      <c r="C9" s="4"/>
      <c r="D9" s="4"/>
      <c r="E9" s="5" t="e">
        <f t="shared" si="0"/>
        <v>#DIV/0!</v>
      </c>
      <c r="F9" s="4" t="e">
        <f>Bankwise!#REF!</f>
        <v>#REF!</v>
      </c>
      <c r="G9" s="4" t="e">
        <f>Bankwise!#REF!</f>
        <v>#REF!</v>
      </c>
      <c r="H9" s="5" t="e">
        <f t="shared" si="1"/>
        <v>#REF!</v>
      </c>
      <c r="I9" s="6" t="e">
        <f t="shared" ref="I9:J55" si="2">(F9-C9)/C9</f>
        <v>#REF!</v>
      </c>
      <c r="J9" s="6" t="e">
        <f t="shared" si="2"/>
        <v>#REF!</v>
      </c>
    </row>
    <row r="10" spans="1:10" x14ac:dyDescent="0.25">
      <c r="A10" s="1">
        <v>3</v>
      </c>
      <c r="B10" s="1" t="e">
        <f>Bankwise!#REF!</f>
        <v>#REF!</v>
      </c>
      <c r="C10" s="4"/>
      <c r="D10" s="4"/>
      <c r="E10" s="5" t="e">
        <f t="shared" si="0"/>
        <v>#DIV/0!</v>
      </c>
      <c r="F10" s="4" t="e">
        <f>Bankwise!#REF!</f>
        <v>#REF!</v>
      </c>
      <c r="G10" s="4" t="e">
        <f>Bankwise!#REF!</f>
        <v>#REF!</v>
      </c>
      <c r="H10" s="5" t="e">
        <f t="shared" si="1"/>
        <v>#REF!</v>
      </c>
      <c r="I10" s="6" t="e">
        <f t="shared" si="2"/>
        <v>#REF!</v>
      </c>
      <c r="J10" s="6" t="e">
        <f t="shared" si="2"/>
        <v>#REF!</v>
      </c>
    </row>
    <row r="11" spans="1:10" x14ac:dyDescent="0.25">
      <c r="A11" s="1">
        <v>4</v>
      </c>
      <c r="B11" s="1" t="e">
        <f>Bankwise!#REF!</f>
        <v>#REF!</v>
      </c>
      <c r="C11" s="4"/>
      <c r="D11" s="4"/>
      <c r="E11" s="5" t="e">
        <f t="shared" si="0"/>
        <v>#DIV/0!</v>
      </c>
      <c r="F11" s="4" t="e">
        <f>Bankwise!#REF!</f>
        <v>#REF!</v>
      </c>
      <c r="G11" s="4" t="e">
        <f>Bankwise!#REF!</f>
        <v>#REF!</v>
      </c>
      <c r="H11" s="5" t="e">
        <f t="shared" si="1"/>
        <v>#REF!</v>
      </c>
      <c r="I11" s="6" t="e">
        <f t="shared" si="2"/>
        <v>#REF!</v>
      </c>
      <c r="J11" s="6" t="e">
        <f t="shared" si="2"/>
        <v>#REF!</v>
      </c>
    </row>
    <row r="12" spans="1:10" x14ac:dyDescent="0.25">
      <c r="A12" s="1">
        <v>5</v>
      </c>
      <c r="B12" s="1" t="e">
        <f>Bankwise!#REF!</f>
        <v>#REF!</v>
      </c>
      <c r="C12" s="4"/>
      <c r="D12" s="4"/>
      <c r="E12" s="5" t="e">
        <f t="shared" si="0"/>
        <v>#DIV/0!</v>
      </c>
      <c r="F12" s="4" t="e">
        <f>Bankwise!#REF!</f>
        <v>#REF!</v>
      </c>
      <c r="G12" s="4" t="e">
        <f>Bankwise!#REF!</f>
        <v>#REF!</v>
      </c>
      <c r="H12" s="5" t="e">
        <f t="shared" si="1"/>
        <v>#REF!</v>
      </c>
      <c r="I12" s="6" t="e">
        <f t="shared" si="2"/>
        <v>#REF!</v>
      </c>
      <c r="J12" s="6" t="e">
        <f t="shared" si="2"/>
        <v>#REF!</v>
      </c>
    </row>
    <row r="13" spans="1:10" x14ac:dyDescent="0.25">
      <c r="A13" s="1">
        <v>6</v>
      </c>
      <c r="B13" s="1" t="e">
        <f>Bankwise!#REF!</f>
        <v>#REF!</v>
      </c>
      <c r="C13" s="4"/>
      <c r="D13" s="4"/>
      <c r="E13" s="5" t="e">
        <f t="shared" si="0"/>
        <v>#DIV/0!</v>
      </c>
      <c r="F13" s="4" t="e">
        <f>Bankwise!#REF!</f>
        <v>#REF!</v>
      </c>
      <c r="G13" s="4" t="e">
        <f>Bankwise!#REF!</f>
        <v>#REF!</v>
      </c>
      <c r="H13" s="5" t="e">
        <f t="shared" si="1"/>
        <v>#REF!</v>
      </c>
      <c r="I13" s="6" t="e">
        <f t="shared" si="2"/>
        <v>#REF!</v>
      </c>
      <c r="J13" s="6" t="e">
        <f t="shared" si="2"/>
        <v>#REF!</v>
      </c>
    </row>
    <row r="14" spans="1:10" x14ac:dyDescent="0.25">
      <c r="A14" s="1">
        <v>7</v>
      </c>
      <c r="B14" s="1" t="e">
        <f>Bankwise!#REF!</f>
        <v>#REF!</v>
      </c>
      <c r="C14" s="4"/>
      <c r="D14" s="4"/>
      <c r="E14" s="5" t="e">
        <f t="shared" si="0"/>
        <v>#DIV/0!</v>
      </c>
      <c r="F14" s="4" t="e">
        <f>Bankwise!#REF!</f>
        <v>#REF!</v>
      </c>
      <c r="G14" s="4" t="e">
        <f>Bankwise!#REF!</f>
        <v>#REF!</v>
      </c>
      <c r="H14" s="5" t="e">
        <f t="shared" si="1"/>
        <v>#REF!</v>
      </c>
      <c r="I14" s="6" t="e">
        <f t="shared" si="2"/>
        <v>#REF!</v>
      </c>
      <c r="J14" s="6" t="e">
        <f t="shared" si="2"/>
        <v>#REF!</v>
      </c>
    </row>
    <row r="15" spans="1:10" x14ac:dyDescent="0.25">
      <c r="A15" s="1"/>
      <c r="B15" s="2" t="s">
        <v>64</v>
      </c>
      <c r="C15" s="5"/>
      <c r="D15" s="5"/>
      <c r="E15" s="5"/>
      <c r="F15" s="4"/>
      <c r="G15" s="4"/>
      <c r="H15" s="5"/>
      <c r="I15" s="5"/>
      <c r="J15" s="5"/>
    </row>
    <row r="16" spans="1:10" x14ac:dyDescent="0.25">
      <c r="A16" s="1">
        <v>8</v>
      </c>
      <c r="B16" s="1" t="e">
        <f>Bankwise!#REF!</f>
        <v>#REF!</v>
      </c>
      <c r="C16" s="4"/>
      <c r="D16" s="4"/>
      <c r="E16" s="5" t="e">
        <f t="shared" si="0"/>
        <v>#DIV/0!</v>
      </c>
      <c r="F16" s="4" t="e">
        <f>Bankwise!#REF!</f>
        <v>#REF!</v>
      </c>
      <c r="G16" s="4" t="e">
        <f>Bankwise!#REF!</f>
        <v>#REF!</v>
      </c>
      <c r="H16" s="5" t="e">
        <f t="shared" si="1"/>
        <v>#REF!</v>
      </c>
      <c r="I16" s="6" t="e">
        <f t="shared" si="2"/>
        <v>#REF!</v>
      </c>
      <c r="J16" s="6" t="e">
        <f t="shared" si="2"/>
        <v>#REF!</v>
      </c>
    </row>
    <row r="17" spans="1:10" x14ac:dyDescent="0.25">
      <c r="A17" s="1">
        <v>9</v>
      </c>
      <c r="B17" s="1" t="e">
        <f>Bankwise!#REF!</f>
        <v>#REF!</v>
      </c>
      <c r="C17" s="4"/>
      <c r="D17" s="4"/>
      <c r="E17" s="5" t="e">
        <f t="shared" si="0"/>
        <v>#DIV/0!</v>
      </c>
      <c r="F17" s="4" t="e">
        <f>Bankwise!#REF!</f>
        <v>#REF!</v>
      </c>
      <c r="G17" s="4" t="e">
        <f>Bankwise!#REF!</f>
        <v>#REF!</v>
      </c>
      <c r="H17" s="5" t="e">
        <f t="shared" si="1"/>
        <v>#REF!</v>
      </c>
      <c r="I17" s="6" t="e">
        <f t="shared" si="2"/>
        <v>#REF!</v>
      </c>
      <c r="J17" s="6" t="e">
        <f t="shared" si="2"/>
        <v>#REF!</v>
      </c>
    </row>
    <row r="18" spans="1:10" x14ac:dyDescent="0.25">
      <c r="A18" s="1">
        <v>10</v>
      </c>
      <c r="B18" s="1" t="e">
        <f>Bankwise!#REF!</f>
        <v>#REF!</v>
      </c>
      <c r="C18" s="4"/>
      <c r="D18" s="4"/>
      <c r="E18" s="5" t="e">
        <f t="shared" si="0"/>
        <v>#DIV/0!</v>
      </c>
      <c r="F18" s="4" t="e">
        <f>Bankwise!#REF!</f>
        <v>#REF!</v>
      </c>
      <c r="G18" s="4" t="e">
        <f>Bankwise!#REF!</f>
        <v>#REF!</v>
      </c>
      <c r="H18" s="5" t="e">
        <f t="shared" si="1"/>
        <v>#REF!</v>
      </c>
      <c r="I18" s="6" t="e">
        <f t="shared" si="2"/>
        <v>#REF!</v>
      </c>
      <c r="J18" s="6" t="e">
        <f t="shared" si="2"/>
        <v>#REF!</v>
      </c>
    </row>
    <row r="19" spans="1:10" x14ac:dyDescent="0.25">
      <c r="A19" s="1">
        <v>11</v>
      </c>
      <c r="B19" s="1" t="e">
        <f>Bankwise!#REF!</f>
        <v>#REF!</v>
      </c>
      <c r="C19" s="4"/>
      <c r="D19" s="4"/>
      <c r="E19" s="5" t="e">
        <f t="shared" si="0"/>
        <v>#DIV/0!</v>
      </c>
      <c r="F19" s="4" t="e">
        <f>Bankwise!#REF!</f>
        <v>#REF!</v>
      </c>
      <c r="G19" s="4" t="e">
        <f>Bankwise!#REF!</f>
        <v>#REF!</v>
      </c>
      <c r="H19" s="5" t="e">
        <f t="shared" si="1"/>
        <v>#REF!</v>
      </c>
      <c r="I19" s="6" t="e">
        <f t="shared" si="2"/>
        <v>#REF!</v>
      </c>
      <c r="J19" s="6" t="e">
        <f t="shared" si="2"/>
        <v>#REF!</v>
      </c>
    </row>
    <row r="20" spans="1:10" x14ac:dyDescent="0.25">
      <c r="A20" s="1">
        <v>12</v>
      </c>
      <c r="B20" s="1" t="e">
        <f>Bankwise!#REF!</f>
        <v>#REF!</v>
      </c>
      <c r="C20" s="4"/>
      <c r="D20" s="4"/>
      <c r="E20" s="5" t="e">
        <f t="shared" si="0"/>
        <v>#DIV/0!</v>
      </c>
      <c r="F20" s="4" t="e">
        <f>Bankwise!#REF!</f>
        <v>#REF!</v>
      </c>
      <c r="G20" s="4" t="e">
        <f>Bankwise!#REF!</f>
        <v>#REF!</v>
      </c>
      <c r="H20" s="5" t="e">
        <f t="shared" si="1"/>
        <v>#REF!</v>
      </c>
      <c r="I20" s="6" t="e">
        <f t="shared" si="2"/>
        <v>#REF!</v>
      </c>
      <c r="J20" s="6" t="e">
        <f t="shared" si="2"/>
        <v>#REF!</v>
      </c>
    </row>
    <row r="21" spans="1:10" x14ac:dyDescent="0.25">
      <c r="A21" s="1">
        <v>13</v>
      </c>
      <c r="B21" s="1" t="e">
        <f>Bankwise!#REF!</f>
        <v>#REF!</v>
      </c>
      <c r="C21" s="4"/>
      <c r="D21" s="4"/>
      <c r="E21" s="5" t="e">
        <f t="shared" si="0"/>
        <v>#DIV/0!</v>
      </c>
      <c r="F21" s="4" t="e">
        <f>Bankwise!#REF!</f>
        <v>#REF!</v>
      </c>
      <c r="G21" s="4" t="e">
        <f>Bankwise!#REF!</f>
        <v>#REF!</v>
      </c>
      <c r="H21" s="5" t="e">
        <f t="shared" si="1"/>
        <v>#REF!</v>
      </c>
      <c r="I21" s="6" t="e">
        <f t="shared" si="2"/>
        <v>#REF!</v>
      </c>
      <c r="J21" s="6" t="e">
        <f t="shared" si="2"/>
        <v>#REF!</v>
      </c>
    </row>
    <row r="22" spans="1:10" x14ac:dyDescent="0.25">
      <c r="A22" s="1">
        <v>14</v>
      </c>
      <c r="B22" s="1" t="e">
        <f>Bankwise!#REF!</f>
        <v>#REF!</v>
      </c>
      <c r="C22" s="4"/>
      <c r="D22" s="4"/>
      <c r="E22" s="5" t="e">
        <f t="shared" si="0"/>
        <v>#DIV/0!</v>
      </c>
      <c r="F22" s="4" t="e">
        <f>Bankwise!#REF!</f>
        <v>#REF!</v>
      </c>
      <c r="G22" s="4" t="e">
        <f>Bankwise!#REF!</f>
        <v>#REF!</v>
      </c>
      <c r="H22" s="5" t="e">
        <f t="shared" si="1"/>
        <v>#REF!</v>
      </c>
      <c r="I22" s="6" t="e">
        <f t="shared" si="2"/>
        <v>#REF!</v>
      </c>
      <c r="J22" s="6" t="e">
        <f t="shared" si="2"/>
        <v>#REF!</v>
      </c>
    </row>
    <row r="23" spans="1:10" x14ac:dyDescent="0.25">
      <c r="A23" s="1">
        <v>15</v>
      </c>
      <c r="B23" s="1" t="e">
        <f>Bankwise!#REF!</f>
        <v>#REF!</v>
      </c>
      <c r="C23" s="4"/>
      <c r="D23" s="4"/>
      <c r="E23" s="5" t="e">
        <f t="shared" si="0"/>
        <v>#DIV/0!</v>
      </c>
      <c r="F23" s="4" t="e">
        <f>Bankwise!#REF!</f>
        <v>#REF!</v>
      </c>
      <c r="G23" s="4" t="e">
        <f>Bankwise!#REF!</f>
        <v>#REF!</v>
      </c>
      <c r="H23" s="5" t="e">
        <f t="shared" si="1"/>
        <v>#REF!</v>
      </c>
      <c r="I23" s="6" t="e">
        <f t="shared" si="2"/>
        <v>#REF!</v>
      </c>
      <c r="J23" s="6" t="e">
        <f t="shared" si="2"/>
        <v>#REF!</v>
      </c>
    </row>
    <row r="24" spans="1:10" x14ac:dyDescent="0.25">
      <c r="A24" s="1">
        <v>16</v>
      </c>
      <c r="B24" s="1" t="e">
        <f>Bankwise!#REF!</f>
        <v>#REF!</v>
      </c>
      <c r="C24" s="4"/>
      <c r="D24" s="4"/>
      <c r="E24" s="5" t="e">
        <f t="shared" si="0"/>
        <v>#DIV/0!</v>
      </c>
      <c r="F24" s="4" t="e">
        <f>Bankwise!#REF!</f>
        <v>#REF!</v>
      </c>
      <c r="G24" s="4" t="e">
        <f>Bankwise!#REF!</f>
        <v>#REF!</v>
      </c>
      <c r="H24" s="5" t="e">
        <f t="shared" si="1"/>
        <v>#REF!</v>
      </c>
      <c r="I24" s="6" t="e">
        <f t="shared" si="2"/>
        <v>#REF!</v>
      </c>
      <c r="J24" s="6" t="e">
        <f t="shared" si="2"/>
        <v>#REF!</v>
      </c>
    </row>
    <row r="25" spans="1:10" x14ac:dyDescent="0.25">
      <c r="A25" s="1">
        <v>17</v>
      </c>
      <c r="B25" s="1" t="e">
        <f>Bankwise!#REF!</f>
        <v>#REF!</v>
      </c>
      <c r="C25" s="4"/>
      <c r="D25" s="4"/>
      <c r="E25" s="5" t="e">
        <f t="shared" si="0"/>
        <v>#DIV/0!</v>
      </c>
      <c r="F25" s="4" t="e">
        <f>Bankwise!#REF!</f>
        <v>#REF!</v>
      </c>
      <c r="G25" s="4" t="e">
        <f>Bankwise!#REF!</f>
        <v>#REF!</v>
      </c>
      <c r="H25" s="5" t="e">
        <f t="shared" si="1"/>
        <v>#REF!</v>
      </c>
      <c r="I25" s="6" t="e">
        <f t="shared" si="2"/>
        <v>#REF!</v>
      </c>
      <c r="J25" s="6" t="e">
        <f t="shared" si="2"/>
        <v>#REF!</v>
      </c>
    </row>
    <row r="26" spans="1:10" x14ac:dyDescent="0.25">
      <c r="A26" s="1">
        <v>18</v>
      </c>
      <c r="B26" s="1" t="e">
        <f>Bankwise!#REF!</f>
        <v>#REF!</v>
      </c>
      <c r="C26" s="4"/>
      <c r="D26" s="4"/>
      <c r="E26" s="5" t="e">
        <f t="shared" si="0"/>
        <v>#DIV/0!</v>
      </c>
      <c r="F26" s="4" t="e">
        <f>Bankwise!#REF!</f>
        <v>#REF!</v>
      </c>
      <c r="G26" s="4" t="e">
        <f>Bankwise!#REF!</f>
        <v>#REF!</v>
      </c>
      <c r="H26" s="5" t="e">
        <f t="shared" si="1"/>
        <v>#REF!</v>
      </c>
      <c r="I26" s="6" t="e">
        <f t="shared" si="2"/>
        <v>#REF!</v>
      </c>
      <c r="J26" s="6" t="e">
        <f t="shared" si="2"/>
        <v>#REF!</v>
      </c>
    </row>
    <row r="27" spans="1:10" x14ac:dyDescent="0.25">
      <c r="A27" s="1">
        <v>19</v>
      </c>
      <c r="B27" s="1" t="e">
        <f>Bankwise!#REF!</f>
        <v>#REF!</v>
      </c>
      <c r="C27" s="4"/>
      <c r="D27" s="4"/>
      <c r="E27" s="5" t="e">
        <f t="shared" si="0"/>
        <v>#DIV/0!</v>
      </c>
      <c r="F27" s="4" t="e">
        <f>Bankwise!#REF!</f>
        <v>#REF!</v>
      </c>
      <c r="G27" s="4" t="e">
        <f>Bankwise!#REF!</f>
        <v>#REF!</v>
      </c>
      <c r="H27" s="5" t="e">
        <f t="shared" si="1"/>
        <v>#REF!</v>
      </c>
      <c r="I27" s="6" t="e">
        <f t="shared" si="2"/>
        <v>#REF!</v>
      </c>
      <c r="J27" s="6" t="e">
        <f t="shared" si="2"/>
        <v>#REF!</v>
      </c>
    </row>
    <row r="28" spans="1:10" x14ac:dyDescent="0.25">
      <c r="A28" s="1">
        <v>20</v>
      </c>
      <c r="B28" s="1" t="e">
        <f>Bankwise!#REF!</f>
        <v>#REF!</v>
      </c>
      <c r="C28" s="4"/>
      <c r="D28" s="4"/>
      <c r="E28" s="5" t="e">
        <f t="shared" si="0"/>
        <v>#DIV/0!</v>
      </c>
      <c r="F28" s="4" t="e">
        <f>Bankwise!#REF!</f>
        <v>#REF!</v>
      </c>
      <c r="G28" s="4" t="e">
        <f>Bankwise!#REF!</f>
        <v>#REF!</v>
      </c>
      <c r="H28" s="5" t="e">
        <f t="shared" si="1"/>
        <v>#REF!</v>
      </c>
      <c r="I28" s="6" t="e">
        <f t="shared" si="2"/>
        <v>#REF!</v>
      </c>
      <c r="J28" s="6" t="e">
        <f t="shared" si="2"/>
        <v>#REF!</v>
      </c>
    </row>
    <row r="29" spans="1:10" x14ac:dyDescent="0.25">
      <c r="A29" s="1">
        <v>21</v>
      </c>
      <c r="B29" s="1" t="e">
        <f>Bankwise!#REF!</f>
        <v>#REF!</v>
      </c>
      <c r="C29" s="4"/>
      <c r="D29" s="4"/>
      <c r="E29" s="5" t="e">
        <f t="shared" si="0"/>
        <v>#DIV/0!</v>
      </c>
      <c r="F29" s="4" t="e">
        <f>Bankwise!#REF!</f>
        <v>#REF!</v>
      </c>
      <c r="G29" s="4" t="e">
        <f>Bankwise!#REF!</f>
        <v>#REF!</v>
      </c>
      <c r="H29" s="5" t="e">
        <f t="shared" si="1"/>
        <v>#REF!</v>
      </c>
      <c r="I29" s="6" t="e">
        <f t="shared" si="2"/>
        <v>#REF!</v>
      </c>
      <c r="J29" s="6" t="e">
        <f t="shared" si="2"/>
        <v>#REF!</v>
      </c>
    </row>
    <row r="30" spans="1:10" x14ac:dyDescent="0.25">
      <c r="A30" s="1"/>
      <c r="B30" s="2" t="e">
        <f>Bankwise!#REF!</f>
        <v>#REF!</v>
      </c>
      <c r="C30" s="5"/>
      <c r="D30" s="5"/>
      <c r="E30" s="5"/>
      <c r="F30" s="4"/>
      <c r="G30" s="4"/>
      <c r="H30" s="5"/>
      <c r="I30" s="5"/>
      <c r="J30" s="6"/>
    </row>
    <row r="31" spans="1:10" x14ac:dyDescent="0.25">
      <c r="A31" s="1">
        <v>22</v>
      </c>
      <c r="B31" s="1" t="e">
        <f>Bankwise!#REF!</f>
        <v>#REF!</v>
      </c>
      <c r="C31" s="4"/>
      <c r="D31" s="4"/>
      <c r="E31" s="5" t="e">
        <f t="shared" si="0"/>
        <v>#DIV/0!</v>
      </c>
      <c r="F31" s="4" t="e">
        <f>Bankwise!#REF!</f>
        <v>#REF!</v>
      </c>
      <c r="G31" s="4" t="e">
        <f>Bankwise!#REF!</f>
        <v>#REF!</v>
      </c>
      <c r="H31" s="5" t="e">
        <f t="shared" si="1"/>
        <v>#REF!</v>
      </c>
      <c r="I31" s="6" t="e">
        <f t="shared" si="2"/>
        <v>#REF!</v>
      </c>
      <c r="J31" s="6" t="e">
        <f t="shared" si="2"/>
        <v>#REF!</v>
      </c>
    </row>
    <row r="32" spans="1:10" x14ac:dyDescent="0.25">
      <c r="A32" s="1">
        <v>23</v>
      </c>
      <c r="B32" s="1" t="e">
        <f>Bankwise!#REF!</f>
        <v>#REF!</v>
      </c>
      <c r="C32" s="4"/>
      <c r="D32" s="4"/>
      <c r="E32" s="5" t="e">
        <f t="shared" si="0"/>
        <v>#DIV/0!</v>
      </c>
      <c r="F32" s="4" t="e">
        <f>Bankwise!#REF!</f>
        <v>#REF!</v>
      </c>
      <c r="G32" s="4" t="e">
        <f>Bankwise!#REF!</f>
        <v>#REF!</v>
      </c>
      <c r="H32" s="5" t="e">
        <f t="shared" si="1"/>
        <v>#REF!</v>
      </c>
      <c r="I32" s="6" t="e">
        <f t="shared" si="2"/>
        <v>#REF!</v>
      </c>
      <c r="J32" s="6" t="e">
        <f t="shared" si="2"/>
        <v>#REF!</v>
      </c>
    </row>
    <row r="33" spans="1:10" x14ac:dyDescent="0.25">
      <c r="A33" s="1">
        <v>24</v>
      </c>
      <c r="B33" s="1" t="e">
        <f>Bankwise!#REF!</f>
        <v>#REF!</v>
      </c>
      <c r="C33" s="4"/>
      <c r="D33" s="4"/>
      <c r="E33" s="5" t="e">
        <f>SUM(D33/C33)</f>
        <v>#DIV/0!</v>
      </c>
      <c r="F33" s="4" t="e">
        <f>Bankwise!#REF!</f>
        <v>#REF!</v>
      </c>
      <c r="G33" s="4" t="e">
        <f>Bankwise!#REF!</f>
        <v>#REF!</v>
      </c>
      <c r="H33" s="5" t="e">
        <f>SUM(G33/F33)</f>
        <v>#REF!</v>
      </c>
      <c r="I33" s="6" t="e">
        <f>(F33-C33)/C33</f>
        <v>#REF!</v>
      </c>
      <c r="J33" s="6" t="e">
        <f>(G33-D33)/D33</f>
        <v>#REF!</v>
      </c>
    </row>
    <row r="34" spans="1:10" x14ac:dyDescent="0.25">
      <c r="A34" s="1"/>
      <c r="B34" s="2" t="s">
        <v>64</v>
      </c>
      <c r="C34" s="5"/>
      <c r="D34" s="5"/>
      <c r="E34" s="5"/>
      <c r="F34" s="4"/>
      <c r="G34" s="4"/>
      <c r="H34" s="5"/>
      <c r="I34" s="5"/>
      <c r="J34" s="6"/>
    </row>
    <row r="35" spans="1:10" x14ac:dyDescent="0.25">
      <c r="A35" s="1">
        <v>25</v>
      </c>
      <c r="B35" s="1" t="e">
        <f>Bankwise!#REF!</f>
        <v>#REF!</v>
      </c>
      <c r="C35" s="4"/>
      <c r="D35" s="4"/>
      <c r="E35" s="5" t="e">
        <f t="shared" si="0"/>
        <v>#DIV/0!</v>
      </c>
      <c r="F35" s="4" t="e">
        <f>Bankwise!#REF!</f>
        <v>#REF!</v>
      </c>
      <c r="G35" s="4" t="e">
        <f>Bankwise!#REF!</f>
        <v>#REF!</v>
      </c>
      <c r="H35" s="5" t="e">
        <f t="shared" si="1"/>
        <v>#REF!</v>
      </c>
      <c r="I35" s="6" t="e">
        <f t="shared" si="2"/>
        <v>#REF!</v>
      </c>
      <c r="J35" s="6" t="e">
        <f t="shared" si="2"/>
        <v>#REF!</v>
      </c>
    </row>
    <row r="36" spans="1:10" x14ac:dyDescent="0.25">
      <c r="A36" s="1">
        <v>26</v>
      </c>
      <c r="B36" s="1" t="e">
        <f>Bankwise!#REF!</f>
        <v>#REF!</v>
      </c>
      <c r="C36" s="4"/>
      <c r="D36" s="4"/>
      <c r="E36" s="5" t="e">
        <f t="shared" si="0"/>
        <v>#DIV/0!</v>
      </c>
      <c r="F36" s="4" t="e">
        <f>Bankwise!#REF!</f>
        <v>#REF!</v>
      </c>
      <c r="G36" s="4" t="e">
        <f>Bankwise!#REF!</f>
        <v>#REF!</v>
      </c>
      <c r="H36" s="5" t="e">
        <f t="shared" si="1"/>
        <v>#REF!</v>
      </c>
      <c r="I36" s="6" t="e">
        <f t="shared" si="2"/>
        <v>#REF!</v>
      </c>
      <c r="J36" s="6" t="e">
        <f t="shared" si="2"/>
        <v>#REF!</v>
      </c>
    </row>
    <row r="37" spans="1:10" x14ac:dyDescent="0.25">
      <c r="A37" s="1">
        <v>27</v>
      </c>
      <c r="B37" s="1" t="e">
        <f>Bankwise!#REF!</f>
        <v>#REF!</v>
      </c>
      <c r="C37" s="4"/>
      <c r="D37" s="4"/>
      <c r="E37" s="5" t="e">
        <f t="shared" si="0"/>
        <v>#DIV/0!</v>
      </c>
      <c r="F37" s="4" t="e">
        <f>Bankwise!#REF!</f>
        <v>#REF!</v>
      </c>
      <c r="G37" s="4" t="e">
        <f>Bankwise!#REF!</f>
        <v>#REF!</v>
      </c>
      <c r="H37" s="5" t="e">
        <f t="shared" si="1"/>
        <v>#REF!</v>
      </c>
      <c r="I37" s="6" t="e">
        <f t="shared" si="2"/>
        <v>#REF!</v>
      </c>
      <c r="J37" s="6" t="e">
        <f t="shared" si="2"/>
        <v>#REF!</v>
      </c>
    </row>
    <row r="38" spans="1:10" x14ac:dyDescent="0.25">
      <c r="A38" s="1">
        <v>28</v>
      </c>
      <c r="B38" s="1" t="e">
        <f>Bankwise!#REF!</f>
        <v>#REF!</v>
      </c>
      <c r="C38" s="4"/>
      <c r="D38" s="4"/>
      <c r="E38" s="5" t="e">
        <f t="shared" si="0"/>
        <v>#DIV/0!</v>
      </c>
      <c r="F38" s="4" t="e">
        <f>Bankwise!#REF!</f>
        <v>#REF!</v>
      </c>
      <c r="G38" s="4" t="e">
        <f>Bankwise!#REF!</f>
        <v>#REF!</v>
      </c>
      <c r="H38" s="5" t="e">
        <f t="shared" si="1"/>
        <v>#REF!</v>
      </c>
      <c r="I38" s="6" t="e">
        <f t="shared" si="2"/>
        <v>#REF!</v>
      </c>
      <c r="J38" s="6" t="e">
        <f t="shared" si="2"/>
        <v>#REF!</v>
      </c>
    </row>
    <row r="39" spans="1:10" x14ac:dyDescent="0.25">
      <c r="A39" s="1">
        <v>29</v>
      </c>
      <c r="B39" s="1" t="e">
        <f>Bankwise!#REF!</f>
        <v>#REF!</v>
      </c>
      <c r="C39" s="4"/>
      <c r="D39" s="4"/>
      <c r="E39" s="5" t="e">
        <f t="shared" si="0"/>
        <v>#DIV/0!</v>
      </c>
      <c r="F39" s="4" t="e">
        <f>Bankwise!#REF!</f>
        <v>#REF!</v>
      </c>
      <c r="G39" s="4" t="e">
        <f>Bankwise!#REF!</f>
        <v>#REF!</v>
      </c>
      <c r="H39" s="5" t="e">
        <f t="shared" si="1"/>
        <v>#REF!</v>
      </c>
      <c r="I39" s="6" t="e">
        <f t="shared" si="2"/>
        <v>#REF!</v>
      </c>
      <c r="J39" s="6" t="e">
        <f t="shared" si="2"/>
        <v>#REF!</v>
      </c>
    </row>
    <row r="40" spans="1:10" x14ac:dyDescent="0.25">
      <c r="A40" s="1">
        <v>30</v>
      </c>
      <c r="B40" s="1" t="e">
        <f>Bankwise!#REF!</f>
        <v>#REF!</v>
      </c>
      <c r="C40" s="4"/>
      <c r="D40" s="4"/>
      <c r="E40" s="5" t="e">
        <f t="shared" si="0"/>
        <v>#DIV/0!</v>
      </c>
      <c r="F40" s="4" t="e">
        <f>Bankwise!#REF!</f>
        <v>#REF!</v>
      </c>
      <c r="G40" s="4" t="e">
        <f>Bankwise!#REF!</f>
        <v>#REF!</v>
      </c>
      <c r="H40" s="5" t="e">
        <f t="shared" si="1"/>
        <v>#REF!</v>
      </c>
      <c r="I40" s="6" t="e">
        <f t="shared" si="2"/>
        <v>#REF!</v>
      </c>
      <c r="J40" s="6" t="e">
        <f t="shared" si="2"/>
        <v>#REF!</v>
      </c>
    </row>
    <row r="41" spans="1:10" x14ac:dyDescent="0.25">
      <c r="A41" s="1">
        <v>31</v>
      </c>
      <c r="B41" s="1" t="e">
        <f>Bankwise!#REF!</f>
        <v>#REF!</v>
      </c>
      <c r="C41" s="4"/>
      <c r="D41" s="4"/>
      <c r="E41" s="5" t="e">
        <f t="shared" si="0"/>
        <v>#DIV/0!</v>
      </c>
      <c r="F41" s="4" t="e">
        <f>Bankwise!#REF!</f>
        <v>#REF!</v>
      </c>
      <c r="G41" s="4" t="e">
        <f>Bankwise!#REF!</f>
        <v>#REF!</v>
      </c>
      <c r="H41" s="5" t="e">
        <f t="shared" si="1"/>
        <v>#REF!</v>
      </c>
      <c r="I41" s="6" t="e">
        <f t="shared" si="2"/>
        <v>#REF!</v>
      </c>
      <c r="J41" s="6" t="e">
        <f t="shared" si="2"/>
        <v>#REF!</v>
      </c>
    </row>
    <row r="42" spans="1:10" x14ac:dyDescent="0.25">
      <c r="A42" s="1">
        <v>32</v>
      </c>
      <c r="B42" s="1" t="e">
        <f>Bankwise!#REF!</f>
        <v>#REF!</v>
      </c>
      <c r="C42" s="4"/>
      <c r="D42" s="4"/>
      <c r="E42" s="5" t="e">
        <f t="shared" si="0"/>
        <v>#DIV/0!</v>
      </c>
      <c r="F42" s="4" t="e">
        <f>Bankwise!#REF!</f>
        <v>#REF!</v>
      </c>
      <c r="G42" s="4" t="e">
        <f>Bankwise!#REF!</f>
        <v>#REF!</v>
      </c>
      <c r="H42" s="5" t="e">
        <f t="shared" si="1"/>
        <v>#REF!</v>
      </c>
      <c r="I42" s="6" t="e">
        <f t="shared" si="2"/>
        <v>#REF!</v>
      </c>
      <c r="J42" s="6" t="e">
        <f t="shared" si="2"/>
        <v>#REF!</v>
      </c>
    </row>
    <row r="43" spans="1:10" x14ac:dyDescent="0.25">
      <c r="A43" s="1">
        <v>33</v>
      </c>
      <c r="B43" s="1" t="e">
        <f>Bankwise!#REF!</f>
        <v>#REF!</v>
      </c>
      <c r="C43" s="4"/>
      <c r="D43" s="4"/>
      <c r="E43" s="5" t="e">
        <f t="shared" si="0"/>
        <v>#DIV/0!</v>
      </c>
      <c r="F43" s="4" t="e">
        <f>Bankwise!#REF!</f>
        <v>#REF!</v>
      </c>
      <c r="G43" s="4" t="e">
        <f>Bankwise!#REF!</f>
        <v>#REF!</v>
      </c>
      <c r="H43" s="5" t="e">
        <f t="shared" si="1"/>
        <v>#REF!</v>
      </c>
      <c r="I43" s="6" t="e">
        <f t="shared" si="2"/>
        <v>#REF!</v>
      </c>
      <c r="J43" s="6" t="e">
        <f t="shared" si="2"/>
        <v>#REF!</v>
      </c>
    </row>
    <row r="44" spans="1:10" x14ac:dyDescent="0.25">
      <c r="A44" s="1">
        <v>34</v>
      </c>
      <c r="B44" s="1" t="e">
        <f>Bankwise!#REF!</f>
        <v>#REF!</v>
      </c>
      <c r="C44" s="4"/>
      <c r="D44" s="4"/>
      <c r="E44" s="5" t="e">
        <f t="shared" si="0"/>
        <v>#DIV/0!</v>
      </c>
      <c r="F44" s="4" t="e">
        <f>Bankwise!#REF!</f>
        <v>#REF!</v>
      </c>
      <c r="G44" s="4" t="e">
        <f>Bankwise!#REF!</f>
        <v>#REF!</v>
      </c>
      <c r="H44" s="5" t="e">
        <f t="shared" si="1"/>
        <v>#REF!</v>
      </c>
      <c r="I44" s="6" t="e">
        <f t="shared" si="2"/>
        <v>#REF!</v>
      </c>
      <c r="J44" s="6" t="e">
        <f t="shared" si="2"/>
        <v>#REF!</v>
      </c>
    </row>
    <row r="45" spans="1:10" x14ac:dyDescent="0.25">
      <c r="A45" s="1">
        <v>35</v>
      </c>
      <c r="B45" s="1" t="e">
        <f>Bankwise!#REF!</f>
        <v>#REF!</v>
      </c>
      <c r="C45" s="4"/>
      <c r="D45" s="4"/>
      <c r="E45" s="5" t="e">
        <f t="shared" si="0"/>
        <v>#DIV/0!</v>
      </c>
      <c r="F45" s="4" t="e">
        <f>Bankwise!#REF!</f>
        <v>#REF!</v>
      </c>
      <c r="G45" s="4" t="e">
        <f>Bankwise!#REF!</f>
        <v>#REF!</v>
      </c>
      <c r="H45" s="5" t="e">
        <f t="shared" si="1"/>
        <v>#REF!</v>
      </c>
      <c r="I45" s="6" t="e">
        <f t="shared" si="2"/>
        <v>#REF!</v>
      </c>
      <c r="J45" s="6" t="e">
        <f t="shared" si="2"/>
        <v>#REF!</v>
      </c>
    </row>
    <row r="46" spans="1:10" x14ac:dyDescent="0.25">
      <c r="A46" s="20" t="s">
        <v>65</v>
      </c>
      <c r="B46" s="21"/>
      <c r="C46" s="7">
        <f>SUM(C8:C45)</f>
        <v>0</v>
      </c>
      <c r="D46" s="7">
        <f>SUM(D8:D45)</f>
        <v>0</v>
      </c>
      <c r="E46" s="7" t="e">
        <f>SUM(E8:E45)</f>
        <v>#DIV/0!</v>
      </c>
      <c r="F46" s="7" t="e">
        <f>Bankwise!#REF!</f>
        <v>#REF!</v>
      </c>
      <c r="G46" s="7" t="e">
        <f>Bankwise!#REF!</f>
        <v>#REF!</v>
      </c>
      <c r="H46" s="8" t="e">
        <f t="shared" si="1"/>
        <v>#REF!</v>
      </c>
      <c r="I46" s="9" t="e">
        <f t="shared" si="2"/>
        <v>#REF!</v>
      </c>
      <c r="J46" s="9" t="e">
        <f t="shared" si="2"/>
        <v>#REF!</v>
      </c>
    </row>
    <row r="47" spans="1:10" x14ac:dyDescent="0.25">
      <c r="A47" s="13"/>
      <c r="B47" s="24" t="s">
        <v>66</v>
      </c>
      <c r="C47" s="5" t="s">
        <v>67</v>
      </c>
      <c r="D47" s="5"/>
      <c r="E47" s="5"/>
      <c r="F47" s="4"/>
      <c r="G47" s="4"/>
      <c r="H47" s="5"/>
      <c r="I47" s="5"/>
      <c r="J47" s="5"/>
    </row>
    <row r="48" spans="1:10" x14ac:dyDescent="0.25">
      <c r="A48" s="1">
        <v>36</v>
      </c>
      <c r="B48" s="1" t="e">
        <f>Bankwise!#REF!</f>
        <v>#REF!</v>
      </c>
      <c r="C48" s="4"/>
      <c r="D48" s="4"/>
      <c r="E48" s="5" t="e">
        <f t="shared" si="0"/>
        <v>#DIV/0!</v>
      </c>
      <c r="F48" s="4" t="e">
        <f>Bankwise!#REF!</f>
        <v>#REF!</v>
      </c>
      <c r="G48" s="4" t="e">
        <f>Bankwise!#REF!</f>
        <v>#REF!</v>
      </c>
      <c r="H48" s="5" t="e">
        <f t="shared" si="1"/>
        <v>#REF!</v>
      </c>
      <c r="I48" s="6" t="e">
        <f t="shared" si="2"/>
        <v>#REF!</v>
      </c>
      <c r="J48" s="6" t="e">
        <f t="shared" si="2"/>
        <v>#REF!</v>
      </c>
    </row>
    <row r="49" spans="1:10" x14ac:dyDescent="0.25">
      <c r="A49" s="22" t="s">
        <v>68</v>
      </c>
      <c r="B49" s="14"/>
      <c r="C49" s="7">
        <f>SUM(C48:C48)</f>
        <v>0</v>
      </c>
      <c r="D49" s="7">
        <f>SUM(D48:D48)</f>
        <v>0</v>
      </c>
      <c r="E49" s="7" t="e">
        <f>SUM(E48:E48)</f>
        <v>#DIV/0!</v>
      </c>
      <c r="F49" s="7" t="e">
        <f>Bankwise!#REF!</f>
        <v>#REF!</v>
      </c>
      <c r="G49" s="7" t="e">
        <f>Bankwise!#REF!</f>
        <v>#REF!</v>
      </c>
      <c r="H49" s="8" t="e">
        <f t="shared" si="1"/>
        <v>#REF!</v>
      </c>
      <c r="I49" s="9" t="e">
        <f t="shared" si="2"/>
        <v>#REF!</v>
      </c>
      <c r="J49" s="9" t="e">
        <f t="shared" si="2"/>
        <v>#REF!</v>
      </c>
    </row>
    <row r="50" spans="1:10" x14ac:dyDescent="0.25">
      <c r="A50" s="13"/>
      <c r="B50" s="25" t="s">
        <v>69</v>
      </c>
      <c r="C50" s="5" t="s">
        <v>67</v>
      </c>
      <c r="D50" s="5"/>
      <c r="E50" s="5"/>
      <c r="F50" s="4"/>
      <c r="G50" s="4"/>
      <c r="H50" s="5"/>
      <c r="I50" s="5"/>
      <c r="J50" s="5"/>
    </row>
    <row r="51" spans="1:10" x14ac:dyDescent="0.25">
      <c r="A51" s="1">
        <v>37</v>
      </c>
      <c r="B51" s="1" t="e">
        <f>Bankwise!#REF!</f>
        <v>#REF!</v>
      </c>
      <c r="C51" s="4"/>
      <c r="D51" s="4"/>
      <c r="E51" s="5" t="e">
        <f t="shared" si="0"/>
        <v>#DIV/0!</v>
      </c>
      <c r="F51" s="4" t="e">
        <f>Bankwise!#REF!</f>
        <v>#REF!</v>
      </c>
      <c r="G51" s="4" t="e">
        <f>Bankwise!#REF!</f>
        <v>#REF!</v>
      </c>
      <c r="H51" s="5" t="e">
        <f t="shared" si="1"/>
        <v>#REF!</v>
      </c>
      <c r="I51" s="6" t="e">
        <f t="shared" si="2"/>
        <v>#REF!</v>
      </c>
      <c r="J51" s="6" t="e">
        <f t="shared" si="2"/>
        <v>#REF!</v>
      </c>
    </row>
    <row r="52" spans="1:10" x14ac:dyDescent="0.25">
      <c r="A52" s="1">
        <v>38</v>
      </c>
      <c r="B52" s="1" t="e">
        <f>Bankwise!#REF!</f>
        <v>#REF!</v>
      </c>
      <c r="C52" s="4"/>
      <c r="D52" s="4"/>
      <c r="E52" s="5" t="e">
        <f t="shared" si="0"/>
        <v>#DIV/0!</v>
      </c>
      <c r="F52" s="4" t="e">
        <f>Bankwise!#REF!</f>
        <v>#REF!</v>
      </c>
      <c r="G52" s="4" t="e">
        <f>Bankwise!#REF!</f>
        <v>#REF!</v>
      </c>
      <c r="H52" s="5" t="e">
        <f t="shared" si="1"/>
        <v>#REF!</v>
      </c>
      <c r="I52" s="6" t="e">
        <f t="shared" si="2"/>
        <v>#REF!</v>
      </c>
      <c r="J52" s="6" t="e">
        <f t="shared" si="2"/>
        <v>#REF!</v>
      </c>
    </row>
    <row r="53" spans="1:10" x14ac:dyDescent="0.25">
      <c r="A53" s="1">
        <v>39</v>
      </c>
      <c r="B53" s="1" t="e">
        <f>Bankwise!#REF!</f>
        <v>#REF!</v>
      </c>
      <c r="C53" s="4"/>
      <c r="D53" s="4"/>
      <c r="E53" s="5" t="e">
        <f t="shared" si="0"/>
        <v>#DIV/0!</v>
      </c>
      <c r="F53" s="4" t="e">
        <f>Bankwise!#REF!</f>
        <v>#REF!</v>
      </c>
      <c r="G53" s="4" t="e">
        <f>Bankwise!#REF!</f>
        <v>#REF!</v>
      </c>
      <c r="H53" s="5" t="e">
        <f t="shared" si="1"/>
        <v>#REF!</v>
      </c>
      <c r="I53" s="6" t="e">
        <f t="shared" si="2"/>
        <v>#REF!</v>
      </c>
      <c r="J53" s="6" t="e">
        <f t="shared" si="2"/>
        <v>#REF!</v>
      </c>
    </row>
    <row r="54" spans="1:10" x14ac:dyDescent="0.25">
      <c r="A54" s="22" t="s">
        <v>70</v>
      </c>
      <c r="B54" s="14"/>
      <c r="C54" s="7">
        <f>SUM(C51:C53)</f>
        <v>0</v>
      </c>
      <c r="D54" s="7">
        <f>SUM(D51:D53)</f>
        <v>0</v>
      </c>
      <c r="E54" s="8" t="e">
        <f t="shared" si="0"/>
        <v>#DIV/0!</v>
      </c>
      <c r="F54" s="7" t="e">
        <f>Bankwise!#REF!</f>
        <v>#REF!</v>
      </c>
      <c r="G54" s="7" t="e">
        <f>Bankwise!#REF!</f>
        <v>#REF!</v>
      </c>
      <c r="H54" s="8" t="e">
        <f t="shared" si="1"/>
        <v>#REF!</v>
      </c>
      <c r="I54" s="9" t="e">
        <f t="shared" si="2"/>
        <v>#REF!</v>
      </c>
      <c r="J54" s="9" t="e">
        <f t="shared" si="2"/>
        <v>#REF!</v>
      </c>
    </row>
    <row r="55" spans="1:10" x14ac:dyDescent="0.25">
      <c r="A55" s="23" t="s">
        <v>71</v>
      </c>
      <c r="B55" s="15"/>
      <c r="C55" s="10">
        <f>SUM(C54+C49+C46)</f>
        <v>0</v>
      </c>
      <c r="D55" s="10">
        <f>SUM(D54+D49+D46)</f>
        <v>0</v>
      </c>
      <c r="E55" s="11" t="e">
        <f t="shared" si="0"/>
        <v>#DIV/0!</v>
      </c>
      <c r="F55" s="10" t="e">
        <f>Bankwise!#REF!</f>
        <v>#REF!</v>
      </c>
      <c r="G55" s="10" t="e">
        <f>Bankwise!#REF!</f>
        <v>#REF!</v>
      </c>
      <c r="H55" s="11" t="e">
        <f t="shared" si="1"/>
        <v>#REF!</v>
      </c>
      <c r="I55" s="12" t="e">
        <f t="shared" si="2"/>
        <v>#REF!</v>
      </c>
      <c r="J55" s="12" t="e">
        <f t="shared" si="2"/>
        <v>#REF!</v>
      </c>
    </row>
  </sheetData>
  <mergeCells count="7">
    <mergeCell ref="A1:J1"/>
    <mergeCell ref="A2:J2"/>
    <mergeCell ref="A3:J3"/>
    <mergeCell ref="A4:J4"/>
    <mergeCell ref="I5:J5"/>
    <mergeCell ref="C5:E5"/>
    <mergeCell ref="F5:H5"/>
  </mergeCells>
  <pageMargins left="0.7" right="0.7" top="0.75" bottom="0.75" header="0.3" footer="0.3"/>
  <pageSetup paperSize="9" scale="6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Bankwise</vt:lpstr>
      <vt:lpstr>Sheet1</vt:lpstr>
      <vt:lpstr>Acp Tar Ach Com with Previous</vt:lpstr>
      <vt:lpstr>Bankwise!Print_Area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2026-01-13T05:52:57Z</cp:lastPrinted>
  <dcterms:created xsi:type="dcterms:W3CDTF">2013-08-22T12:33:56Z</dcterms:created>
  <dcterms:modified xsi:type="dcterms:W3CDTF">2026-01-29T06:05:36Z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2024-05-08T09:02:38Z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6be01b24-74b8-4d60-8d9c-3b325ea4d6ad</vt:lpwstr>
  </property>
  <property fmtid="{D5CDD505-2E9C-101B-9397-08002B2CF9AE}" pid="8" name="MSIP_Label_183ada4e-448b-4689-9b53-cdfe99a249d2_ContentBits">
    <vt:lpwstr>0</vt:lpwstr>
  </property>
</Properties>
</file>